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F26A3E66-5F89-43E2-96CF-7135BD6A6A1A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Complete Rmax" sheetId="2" r:id="rId1"/>
    <sheet name="Simplified Rmax" sheetId="3" r:id="rId2"/>
    <sheet name="Rmax for rare target pops" sheetId="4" r:id="rId3"/>
  </sheets>
  <calcPr calcId="191029"/>
  <customWorkbookViews>
    <customWorkbookView name="ruig - Personal View" guid="{DB02F679-4B22-4F98-B44A-F6BA04AA6138}" mergeInterval="0" personalView="1" maximized="1" xWindow="-8" yWindow="-8" windowWidth="1696" windowHeight="1026" tabRatio="5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0" i="4" l="1"/>
  <c r="Q10" i="3"/>
  <c r="Q10" i="2"/>
</calcChain>
</file>

<file path=xl/sharedStrings.xml><?xml version="1.0" encoding="utf-8"?>
<sst xmlns="http://schemas.openxmlformats.org/spreadsheetml/2006/main" count="73" uniqueCount="37">
  <si>
    <t>(HELP)</t>
  </si>
  <si>
    <t>ORIGINAL SAMPLE</t>
  </si>
  <si>
    <t>Sort</t>
  </si>
  <si>
    <t xml:space="preserve">  NON-TARGET #</t>
  </si>
  <si>
    <t>CENTER STREAM CATCH</t>
  </si>
  <si>
    <t>TARGET #</t>
  </si>
  <si>
    <t>SORTED TUBE</t>
  </si>
  <si>
    <t>NON-TARGET #</t>
  </si>
  <si>
    <r>
      <t xml:space="preserve">COMPLETE </t>
    </r>
    <r>
      <rPr>
        <b/>
        <i/>
        <sz val="18"/>
        <color theme="1"/>
        <rFont val="Calibri"/>
        <family val="2"/>
        <scheme val="minor"/>
      </rPr>
      <t>Rmax</t>
    </r>
  </si>
  <si>
    <t>Rmax (%)</t>
  </si>
  <si>
    <t>HELP:</t>
  </si>
  <si>
    <t>Where:</t>
  </si>
  <si>
    <r>
      <rPr>
        <i/>
        <sz val="12"/>
        <color theme="1"/>
        <rFont val="Calibri"/>
        <family val="2"/>
        <scheme val="minor"/>
      </rPr>
      <t>O</t>
    </r>
    <r>
      <rPr>
        <i/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= Number of Target particles recorded in the Original sample</t>
    </r>
  </si>
  <si>
    <r>
      <rPr>
        <i/>
        <sz val="12"/>
        <color theme="1"/>
        <rFont val="Calibri"/>
        <family val="2"/>
        <scheme val="minor"/>
      </rPr>
      <t>O</t>
    </r>
    <r>
      <rPr>
        <i/>
        <vertAlign val="subscript"/>
        <sz val="12"/>
        <color theme="1"/>
        <rFont val="Calibri"/>
        <family val="2"/>
        <scheme val="minor"/>
      </rPr>
      <t>nt</t>
    </r>
    <r>
      <rPr>
        <sz val="12"/>
        <color theme="1"/>
        <rFont val="Calibri"/>
        <family val="2"/>
        <scheme val="minor"/>
      </rPr>
      <t xml:space="preserve"> = Number of Non-target particles recorded in the Original sample</t>
    </r>
  </si>
  <si>
    <r>
      <rPr>
        <i/>
        <sz val="12"/>
        <color theme="1"/>
        <rFont val="Calibri"/>
        <family val="2"/>
        <scheme val="minor"/>
      </rPr>
      <t>C</t>
    </r>
    <r>
      <rPr>
        <i/>
        <vertAlign val="subscript"/>
        <sz val="12"/>
        <color theme="1"/>
        <rFont val="Calibri"/>
        <family val="2"/>
        <scheme val="minor"/>
      </rPr>
      <t>nt</t>
    </r>
    <r>
      <rPr>
        <sz val="12"/>
        <color theme="1"/>
        <rFont val="Calibri"/>
        <family val="2"/>
        <scheme val="minor"/>
      </rPr>
      <t xml:space="preserve"> = Number of Non-target particles recorded in the Center Stream Catch (CSC)</t>
    </r>
  </si>
  <si>
    <r>
      <rPr>
        <i/>
        <sz val="12"/>
        <color theme="1"/>
        <rFont val="Calibri"/>
        <family val="2"/>
        <scheme val="minor"/>
      </rPr>
      <t>C</t>
    </r>
    <r>
      <rPr>
        <i/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= Number of Target particles recorded in the Center Stream Catch (CSC)</t>
    </r>
  </si>
  <si>
    <r>
      <rPr>
        <i/>
        <sz val="12"/>
        <color theme="1"/>
        <rFont val="Calibri"/>
        <family val="2"/>
        <scheme val="minor"/>
      </rPr>
      <t>S</t>
    </r>
    <r>
      <rPr>
        <i/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= Number of Target particles recorded in the Sorted tube</t>
    </r>
  </si>
  <si>
    <r>
      <rPr>
        <i/>
        <sz val="12"/>
        <color theme="1"/>
        <rFont val="Calibri"/>
        <family val="2"/>
        <scheme val="minor"/>
      </rPr>
      <t>S</t>
    </r>
    <r>
      <rPr>
        <i/>
        <vertAlign val="subscript"/>
        <sz val="12"/>
        <color theme="1"/>
        <rFont val="Calibri"/>
        <family val="2"/>
        <scheme val="minor"/>
      </rPr>
      <t>nt</t>
    </r>
    <r>
      <rPr>
        <sz val="12"/>
        <color theme="1"/>
        <rFont val="Calibri"/>
        <family val="2"/>
        <scheme val="minor"/>
      </rPr>
      <t xml:space="preserve"> = Number of Non-target particles recorded in the Sorted tube</t>
    </r>
  </si>
  <si>
    <t>INSTRUCTIONS:</t>
  </si>
  <si>
    <t>Replace:</t>
  </si>
  <si>
    <t>1. The number of target particles recorded in the original sample in C10;</t>
  </si>
  <si>
    <t>2. The number of non-target particles recorded in the original sample in F10;</t>
  </si>
  <si>
    <t>3. The number of target particles recorded in the CSC in I10;</t>
  </si>
  <si>
    <t>4. The number of non-target particles recorded in the CSC in L10;</t>
  </si>
  <si>
    <t>5. The number of target particles recorded in the sorted tube in I17;</t>
  </si>
  <si>
    <t>6. The number of non-target particles recorded in the sorted tube in L17;</t>
  </si>
  <si>
    <r>
      <t xml:space="preserve">Simplified </t>
    </r>
    <r>
      <rPr>
        <b/>
        <i/>
        <sz val="18"/>
        <color theme="1"/>
        <rFont val="Calibri"/>
        <family val="2"/>
        <scheme val="minor"/>
      </rPr>
      <t>Rmax</t>
    </r>
    <r>
      <rPr>
        <b/>
        <sz val="18"/>
        <color theme="1"/>
        <rFont val="Calibri"/>
        <family val="2"/>
        <scheme val="minor"/>
      </rPr>
      <t xml:space="preserve"> for Purity ~100%</t>
    </r>
  </si>
  <si>
    <r>
      <t xml:space="preserve">The simplified equation of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is used in situations where Purity is close to 100%. The error in using this simplified equation compared with the complete description of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is dependent on the original target frequencies. For instance, with initial target frequencies of 50% or less, as long as Purity is above 96%, the difference between both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estimates is under 1%, which is a good approximation. On a more conservative side, Purities of 93% will guarantee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estimates less than 2% away from the full estimate, again, as long as initial target frequencies are 50% or less. To calculate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with simplified equation only the </t>
    </r>
    <r>
      <rPr>
        <b/>
        <sz val="12"/>
        <color theme="1"/>
        <rFont val="Calibri"/>
        <family val="2"/>
        <scheme val="minor"/>
      </rPr>
      <t>number</t>
    </r>
    <r>
      <rPr>
        <sz val="12"/>
        <color theme="1"/>
        <rFont val="Calibri"/>
        <family val="2"/>
        <scheme val="minor"/>
      </rPr>
      <t xml:space="preserve"> of target and non-target particles in the original sample and the Center Stream Catch (CSC) are needed:</t>
    </r>
  </si>
  <si>
    <r>
      <t xml:space="preserve">The complete description of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uses the </t>
    </r>
    <r>
      <rPr>
        <b/>
        <sz val="12"/>
        <color theme="1"/>
        <rFont val="Calibri"/>
        <family val="2"/>
        <scheme val="minor"/>
      </rPr>
      <t>number</t>
    </r>
    <r>
      <rPr>
        <sz val="12"/>
        <color theme="1"/>
        <rFont val="Calibri"/>
        <family val="2"/>
        <scheme val="minor"/>
      </rPr>
      <t xml:space="preserve"> of target and non-target particles in the original sample, the Center Stream Catch (CSC), and the sorted sample:</t>
    </r>
  </si>
  <si>
    <r>
      <t xml:space="preserve">Simplified </t>
    </r>
    <r>
      <rPr>
        <b/>
        <i/>
        <sz val="18"/>
        <color theme="1"/>
        <rFont val="Calibri"/>
        <family val="2"/>
        <scheme val="minor"/>
      </rPr>
      <t>Rmax</t>
    </r>
    <r>
      <rPr>
        <b/>
        <sz val="18"/>
        <color theme="1"/>
        <rFont val="Calibri"/>
        <family val="2"/>
        <scheme val="minor"/>
      </rPr>
      <t xml:space="preserve"> for Purity ~100% and very low target frequencies</t>
    </r>
  </si>
  <si>
    <t>% of TARGET</t>
  </si>
  <si>
    <r>
      <t xml:space="preserve">This simplified equation of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is used in situations where Purity is close to 100% and the original target frequency is very low. The error in using this simplified equation compared with the complete description of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is dependent on the original target frequencies. For instance, for Purities of 90% or higher, the approximation will be less than 1% away from the full estimate of Rmax as long as the initial target frequency is less than 4%. To calculate </t>
    </r>
    <r>
      <rPr>
        <i/>
        <sz val="12"/>
        <color theme="1"/>
        <rFont val="Calibri"/>
        <family val="2"/>
        <scheme val="minor"/>
      </rPr>
      <t>Rmax</t>
    </r>
    <r>
      <rPr>
        <sz val="12"/>
        <color theme="1"/>
        <rFont val="Calibri"/>
        <family val="2"/>
        <scheme val="minor"/>
      </rPr>
      <t xml:space="preserve"> with this simplified equation only the </t>
    </r>
    <r>
      <rPr>
        <b/>
        <sz val="12"/>
        <color theme="1"/>
        <rFont val="Calibri"/>
        <family val="2"/>
        <scheme val="minor"/>
      </rPr>
      <t>percentage</t>
    </r>
    <r>
      <rPr>
        <sz val="12"/>
        <color theme="1"/>
        <rFont val="Calibri"/>
        <family val="2"/>
        <scheme val="minor"/>
      </rPr>
      <t xml:space="preserve"> of target particles in the original sample and the Center Stream Catch (CSC) are needed:</t>
    </r>
  </si>
  <si>
    <t>1. The percentage of target particles recorded in the original sample in C10;</t>
  </si>
  <si>
    <t>%</t>
  </si>
  <si>
    <r>
      <t>%</t>
    </r>
    <r>
      <rPr>
        <i/>
        <sz val="12"/>
        <color theme="1"/>
        <rFont val="Calibri"/>
        <family val="2"/>
        <scheme val="minor"/>
      </rPr>
      <t>O</t>
    </r>
    <r>
      <rPr>
        <i/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= Percentage of Target particles recorded in the Original sample</t>
    </r>
  </si>
  <si>
    <r>
      <t>%</t>
    </r>
    <r>
      <rPr>
        <i/>
        <sz val="12"/>
        <color theme="1"/>
        <rFont val="Calibri"/>
        <family val="2"/>
        <scheme val="minor"/>
      </rPr>
      <t>C</t>
    </r>
    <r>
      <rPr>
        <i/>
        <vertAlign val="subscript"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 xml:space="preserve"> = Percentage of Target particles recorded in the Center Stream Catch (CSC)</t>
    </r>
  </si>
  <si>
    <t>2. The percentage of target particles recorded in the CSC in F10;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</si>
</sst>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0.0%"/>
  </numFmts>
  <fonts count="19" x14ac:knownFonts="1">
    <font>
      <sz val="1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22"/>
      <color theme="0"/>
      <name val="Arial"/>
      <family val="2"/>
    </font>
    <font>
      <b/>
      <sz val="8"/>
      <color theme="4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8"/>
      <color theme="7" tint="-0.249977111117893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</patternFill>
    </fill>
    <fill>
      <gradientFill degree="270">
        <stop position="0">
          <color theme="1"/>
        </stop>
        <stop position="1">
          <color theme="1" tint="0.1490218817712943"/>
        </stop>
      </gradient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3" tint="0.79995117038483843"/>
      </bottom>
      <diagonal/>
    </border>
    <border>
      <left style="medium">
        <color theme="3" tint="0.79995117038483843"/>
      </left>
      <right/>
      <top style="medium">
        <color theme="3" tint="0.79995117038483843"/>
      </top>
      <bottom/>
      <diagonal/>
    </border>
    <border>
      <left/>
      <right/>
      <top style="medium">
        <color theme="3" tint="0.79995117038483843"/>
      </top>
      <bottom/>
      <diagonal/>
    </border>
    <border>
      <left/>
      <right style="medium">
        <color theme="3" tint="0.79995117038483843"/>
      </right>
      <top style="medium">
        <color theme="3" tint="0.79995117038483843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5"/>
      </top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 style="medium">
        <color theme="3" tint="0.79998168889431442"/>
      </right>
      <top/>
      <bottom/>
      <diagonal/>
    </border>
    <border>
      <left/>
      <right/>
      <top style="medium">
        <color theme="3" tint="0.79998168889431442"/>
      </top>
      <bottom/>
      <diagonal/>
    </border>
    <border>
      <left/>
      <right style="medium">
        <color theme="3" tint="0.79995117038483843"/>
      </right>
      <top/>
      <bottom style="medium">
        <color theme="3" tint="0.79998168889431442"/>
      </bottom>
      <diagonal/>
    </border>
    <border>
      <left style="medium">
        <color theme="3" tint="0.79995117038483843"/>
      </left>
      <right/>
      <top/>
      <bottom/>
      <diagonal/>
    </border>
    <border>
      <left/>
      <right style="medium">
        <color theme="3" tint="0.79995117038483843"/>
      </right>
      <top/>
      <bottom/>
      <diagonal/>
    </border>
    <border>
      <left/>
      <right/>
      <top/>
      <bottom style="medium">
        <color theme="7"/>
      </bottom>
      <diagonal/>
    </border>
  </borders>
  <cellStyleXfs count="11">
    <xf numFmtId="0" fontId="0" fillId="0" borderId="0"/>
    <xf numFmtId="0" fontId="1" fillId="2" borderId="1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Border="0" applyProtection="0">
      <alignment horizontal="centerContinuous"/>
    </xf>
    <xf numFmtId="0" fontId="5" fillId="0" borderId="0" applyFill="0" applyBorder="0" applyProtection="0">
      <alignment horizontal="centerContinuous"/>
    </xf>
    <xf numFmtId="0" fontId="6" fillId="0" borderId="6" applyNumberFormat="0" applyFill="0" applyProtection="0">
      <alignment horizontal="center"/>
    </xf>
    <xf numFmtId="0" fontId="6" fillId="0" borderId="7" applyFill="0" applyProtection="0">
      <alignment horizontal="center"/>
    </xf>
    <xf numFmtId="3" fontId="7" fillId="3" borderId="0" applyBorder="0" applyProtection="0">
      <alignment horizontal="center" vertical="center"/>
    </xf>
    <xf numFmtId="0" fontId="8" fillId="0" borderId="8" applyNumberFormat="0" applyFill="0" applyProtection="0">
      <alignment horizontal="centerContinuous" vertical="top"/>
    </xf>
    <xf numFmtId="0" fontId="9" fillId="0" borderId="9" applyFill="0" applyProtection="0">
      <alignment horizontal="centerContinuous" vertical="top"/>
    </xf>
  </cellStyleXfs>
  <cellXfs count="43">
    <xf numFmtId="0" fontId="0" fillId="0" borderId="0" xfId="0"/>
    <xf numFmtId="0" fontId="2" fillId="0" borderId="0" xfId="2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6" xfId="6">
      <alignment horizontal="center"/>
    </xf>
    <xf numFmtId="0" fontId="6" fillId="0" borderId="7" xfId="7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10" xfId="7" applyBorder="1">
      <alignment horizontal="center"/>
    </xf>
    <xf numFmtId="0" fontId="0" fillId="0" borderId="12" xfId="0" applyBorder="1"/>
    <xf numFmtId="0" fontId="9" fillId="0" borderId="11" xfId="10" applyBorder="1" applyAlignment="1">
      <alignment vertical="top"/>
    </xf>
    <xf numFmtId="0" fontId="9" fillId="0" borderId="0" xfId="10" applyBorder="1" applyAlignment="1">
      <alignment vertical="top"/>
    </xf>
    <xf numFmtId="0" fontId="9" fillId="0" borderId="14" xfId="10" applyBorder="1" applyAlignment="1">
      <alignment vertical="top"/>
    </xf>
    <xf numFmtId="0" fontId="3" fillId="0" borderId="0" xfId="3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4" fillId="0" borderId="0" xfId="0" applyFont="1"/>
    <xf numFmtId="0" fontId="12" fillId="0" borderId="0" xfId="0" applyFont="1"/>
    <xf numFmtId="0" fontId="0" fillId="0" borderId="17" xfId="0" applyBorder="1"/>
    <xf numFmtId="0" fontId="16" fillId="0" borderId="0" xfId="0" applyFont="1" applyAlignment="1">
      <alignment vertical="top"/>
    </xf>
    <xf numFmtId="0" fontId="2" fillId="0" borderId="0" xfId="2" applyAlignment="1">
      <alignment horizontal="right"/>
    </xf>
    <xf numFmtId="3" fontId="7" fillId="3" borderId="0" xfId="8" applyAlignment="1">
      <alignment vertical="center"/>
    </xf>
    <xf numFmtId="4" fontId="7" fillId="3" borderId="0" xfId="8" applyNumberFormat="1">
      <alignment horizontal="center" vertical="center"/>
    </xf>
    <xf numFmtId="0" fontId="2" fillId="0" borderId="0" xfId="2" applyAlignment="1">
      <alignment horizontal="left"/>
    </xf>
    <xf numFmtId="0" fontId="11" fillId="0" borderId="0" xfId="3" applyFont="1" applyBorder="1" applyAlignment="1">
      <alignment horizontal="center" vertical="center"/>
    </xf>
    <xf numFmtId="0" fontId="2" fillId="0" borderId="0" xfId="2"/>
    <xf numFmtId="0" fontId="0" fillId="0" borderId="0" xfId="0" applyAlignment="1">
      <alignment horizontal="left" wrapText="1"/>
    </xf>
    <xf numFmtId="0" fontId="12" fillId="0" borderId="13" xfId="0" applyFont="1" applyBorder="1" applyAlignment="1">
      <alignment horizontal="center" vertical="center"/>
    </xf>
    <xf numFmtId="0" fontId="6" fillId="0" borderId="17" xfId="7" applyBorder="1">
      <alignment horizontal="center"/>
    </xf>
    <xf numFmtId="165" fontId="7" fillId="3" borderId="0" xfId="8" applyNumberFormat="1">
      <alignment horizontal="center" vertical="center"/>
    </xf>
    <xf numFmtId="0" fontId="17" fillId="0" borderId="0" xfId="0" applyFont="1" applyAlignment="1">
      <alignment horizontal="center"/>
    </xf>
    <xf numFmtId="3" fontId="7" fillId="3" borderId="0" xfId="8">
      <alignment horizontal="center" vertical="center"/>
    </xf>
    <xf numFmtId="0" fontId="6" fillId="0" borderId="7" xfId="7">
      <alignment horizontal="center"/>
    </xf>
    <xf numFmtId="0" fontId="6" fillId="0" borderId="10" xfId="7" applyBorder="1">
      <alignment horizontal="center"/>
    </xf>
    <xf numFmtId="0" fontId="8" fillId="0" borderId="8" xfId="9" applyAlignment="1">
      <alignment horizontal="center" vertical="top"/>
    </xf>
    <xf numFmtId="0" fontId="9" fillId="0" borderId="9" xfId="10" applyAlignment="1">
      <alignment horizontal="center" vertical="top"/>
    </xf>
    <xf numFmtId="0" fontId="6" fillId="0" borderId="6" xfId="6">
      <alignment horizontal="center"/>
    </xf>
    <xf numFmtId="0" fontId="10" fillId="0" borderId="0" xfId="5" applyFont="1" applyAlignment="1">
      <alignment horizontal="center"/>
    </xf>
    <xf numFmtId="0" fontId="11" fillId="0" borderId="2" xfId="3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5" fillId="0" borderId="0" xfId="5" applyAlignment="1">
      <alignment horizontal="center"/>
    </xf>
    <xf numFmtId="0" fontId="2" fillId="0" borderId="0" xfId="2" applyAlignment="1">
      <alignment horizontal="left"/>
    </xf>
  </cellXfs>
  <cellStyles count="11">
    <cellStyle name="Her Name" xfId="5" xr:uid="{00000000-0005-0000-0000-000000000000}"/>
    <cellStyle name="Hipervínculo" xfId="2" builtinId="8"/>
    <cellStyle name="His Name" xfId="4" xr:uid="{00000000-0005-0000-0000-000001000000}"/>
    <cellStyle name="Normal" xfId="0" builtinId="0"/>
    <cellStyle name="Small Headers" xfId="3" xr:uid="{00000000-0005-0000-0000-000004000000}"/>
    <cellStyle name="Style 1" xfId="1" xr:uid="{00000000-0005-0000-0000-000005000000}"/>
    <cellStyle name="Top Entry" xfId="8" xr:uid="{00000000-0005-0000-0000-000006000000}"/>
    <cellStyle name="Top Entry Bottom Label Hers" xfId="10" xr:uid="{00000000-0005-0000-0000-000007000000}"/>
    <cellStyle name="Top Entry Bottom Label His" xfId="9" xr:uid="{00000000-0005-0000-0000-000008000000}"/>
    <cellStyle name="Top Entry Headers Hers" xfId="7" xr:uid="{00000000-0005-0000-0000-000009000000}"/>
    <cellStyle name="Top Entry Headers His" xfId="6" xr:uid="{00000000-0005-0000-0000-00000A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3</xdr:row>
      <xdr:rowOff>1</xdr:rowOff>
    </xdr:from>
    <xdr:to>
      <xdr:col>3</xdr:col>
      <xdr:colOff>0</xdr:colOff>
      <xdr:row>4</xdr:row>
      <xdr:rowOff>190501</xdr:rowOff>
    </xdr:to>
    <xdr:sp macro="" textlink="">
      <xdr:nvSpPr>
        <xdr:cNvPr id="2" name="Right Arrow 1" descr="&quot;&quot;" title="Right pointing arro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 rot="3811678">
          <a:off x="1562100" y="714376"/>
          <a:ext cx="400050" cy="361950"/>
        </a:xfrm>
        <a:prstGeom prst="rightArrow">
          <a:avLst/>
        </a:prstGeom>
        <a:solidFill>
          <a:schemeClr val="bg2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47625</xdr:colOff>
      <xdr:row>8</xdr:row>
      <xdr:rowOff>57150</xdr:rowOff>
    </xdr:from>
    <xdr:to>
      <xdr:col>14</xdr:col>
      <xdr:colOff>676205</xdr:colOff>
      <xdr:row>9</xdr:row>
      <xdr:rowOff>342900</xdr:rowOff>
    </xdr:to>
    <xdr:sp macro="" textlink="">
      <xdr:nvSpPr>
        <xdr:cNvPr id="9" name="Right Arrow 8" descr="&quot;&quot;" title="Right pointing arrow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/>
        </xdr:cNvSpPr>
      </xdr:nvSpPr>
      <xdr:spPr>
        <a:xfrm>
          <a:off x="8353425" y="1790700"/>
          <a:ext cx="628580" cy="361950"/>
        </a:xfrm>
        <a:prstGeom prst="rightArrow">
          <a:avLst/>
        </a:prstGeom>
        <a:solidFill>
          <a:schemeClr val="bg2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5</xdr:col>
      <xdr:colOff>495300</xdr:colOff>
      <xdr:row>27</xdr:row>
      <xdr:rowOff>29131</xdr:rowOff>
    </xdr:from>
    <xdr:to>
      <xdr:col>8</xdr:col>
      <xdr:colOff>514350</xdr:colOff>
      <xdr:row>32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315"/>
        <a:stretch/>
      </xdr:blipFill>
      <xdr:spPr>
        <a:xfrm>
          <a:off x="3314700" y="5572681"/>
          <a:ext cx="1847850" cy="1094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3</xdr:row>
      <xdr:rowOff>1</xdr:rowOff>
    </xdr:from>
    <xdr:to>
      <xdr:col>3</xdr:col>
      <xdr:colOff>0</xdr:colOff>
      <xdr:row>4</xdr:row>
      <xdr:rowOff>190501</xdr:rowOff>
    </xdr:to>
    <xdr:sp macro="" textlink="">
      <xdr:nvSpPr>
        <xdr:cNvPr id="2" name="Right Arrow 1" descr="&quot;&quot;" title="Right pointing arro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/>
        </xdr:cNvSpPr>
      </xdr:nvSpPr>
      <xdr:spPr>
        <a:xfrm rot="3811678">
          <a:off x="1562100" y="714376"/>
          <a:ext cx="400050" cy="361950"/>
        </a:xfrm>
        <a:prstGeom prst="rightArrow">
          <a:avLst/>
        </a:prstGeom>
        <a:solidFill>
          <a:schemeClr val="bg2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14</xdr:col>
      <xdr:colOff>47695</xdr:colOff>
      <xdr:row>8</xdr:row>
      <xdr:rowOff>53372</xdr:rowOff>
    </xdr:from>
    <xdr:to>
      <xdr:col>14</xdr:col>
      <xdr:colOff>676275</xdr:colOff>
      <xdr:row>9</xdr:row>
      <xdr:rowOff>339122</xdr:rowOff>
    </xdr:to>
    <xdr:sp macro="" textlink="">
      <xdr:nvSpPr>
        <xdr:cNvPr id="7" name="Right Arrow 6" descr="&quot;&quot;" title="Right pointing arrow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/>
        </xdr:cNvSpPr>
      </xdr:nvSpPr>
      <xdr:spPr>
        <a:xfrm>
          <a:off x="8353495" y="1786922"/>
          <a:ext cx="628580" cy="361950"/>
        </a:xfrm>
        <a:prstGeom prst="rightArrow">
          <a:avLst/>
        </a:prstGeom>
        <a:solidFill>
          <a:schemeClr val="bg2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6</xdr:col>
      <xdr:colOff>200025</xdr:colOff>
      <xdr:row>16</xdr:row>
      <xdr:rowOff>133350</xdr:rowOff>
    </xdr:from>
    <xdr:to>
      <xdr:col>9</xdr:col>
      <xdr:colOff>324993</xdr:colOff>
      <xdr:row>19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739"/>
        <a:stretch/>
      </xdr:blipFill>
      <xdr:spPr>
        <a:xfrm>
          <a:off x="3590925" y="4524375"/>
          <a:ext cx="1953768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2</xdr:row>
      <xdr:rowOff>152400</xdr:rowOff>
    </xdr:from>
    <xdr:to>
      <xdr:col>1</xdr:col>
      <xdr:colOff>647700</xdr:colOff>
      <xdr:row>4</xdr:row>
      <xdr:rowOff>142875</xdr:rowOff>
    </xdr:to>
    <xdr:sp macro="" textlink="">
      <xdr:nvSpPr>
        <xdr:cNvPr id="2" name="Right Arrow 1" descr="&quot;&quot;" title="Right pointing arro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/>
        </xdr:cNvSpPr>
      </xdr:nvSpPr>
      <xdr:spPr>
        <a:xfrm rot="3811678">
          <a:off x="952500" y="666750"/>
          <a:ext cx="400050" cy="361950"/>
        </a:xfrm>
        <a:prstGeom prst="rightArrow">
          <a:avLst/>
        </a:prstGeom>
        <a:solidFill>
          <a:schemeClr val="bg2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47695</xdr:colOff>
      <xdr:row>8</xdr:row>
      <xdr:rowOff>53372</xdr:rowOff>
    </xdr:from>
    <xdr:to>
      <xdr:col>8</xdr:col>
      <xdr:colOff>676275</xdr:colOff>
      <xdr:row>9</xdr:row>
      <xdr:rowOff>339122</xdr:rowOff>
    </xdr:to>
    <xdr:sp macro="" textlink="">
      <xdr:nvSpPr>
        <xdr:cNvPr id="4" name="Right Arrow 3" descr="&quot;&quot;" title="Right pointing arrow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/>
        </xdr:cNvSpPr>
      </xdr:nvSpPr>
      <xdr:spPr>
        <a:xfrm>
          <a:off x="8353495" y="1786922"/>
          <a:ext cx="628580" cy="361950"/>
        </a:xfrm>
        <a:prstGeom prst="rightArrow">
          <a:avLst/>
        </a:prstGeom>
        <a:solidFill>
          <a:schemeClr val="bg2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5</xdr:col>
      <xdr:colOff>847725</xdr:colOff>
      <xdr:row>16</xdr:row>
      <xdr:rowOff>28575</xdr:rowOff>
    </xdr:from>
    <xdr:to>
      <xdr:col>9</xdr:col>
      <xdr:colOff>647700</xdr:colOff>
      <xdr:row>19</xdr:row>
      <xdr:rowOff>161926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15" r="26488" b="15584"/>
        <a:stretch/>
      </xdr:blipFill>
      <xdr:spPr>
        <a:xfrm>
          <a:off x="4048125" y="4295775"/>
          <a:ext cx="2314575" cy="733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40"/>
  <sheetViews>
    <sheetView showGridLines="0" topLeftCell="B2" zoomScaleNormal="100" workbookViewId="0">
      <selection activeCell="B33" sqref="B33"/>
    </sheetView>
  </sheetViews>
  <sheetFormatPr baseColWidth="10" defaultColWidth="9" defaultRowHeight="15.75" x14ac:dyDescent="0.25"/>
  <cols>
    <col min="3" max="4" width="7.5" customWidth="1"/>
    <col min="5" max="5" width="4" customWidth="1"/>
    <col min="6" max="7" width="7.5" customWidth="1"/>
    <col min="9" max="10" width="7.5" customWidth="1"/>
    <col min="11" max="11" width="9" customWidth="1"/>
    <col min="12" max="13" width="7.5" customWidth="1"/>
  </cols>
  <sheetData>
    <row r="2" spans="2:18" ht="23.25" x14ac:dyDescent="0.35">
      <c r="B2" s="17" t="s">
        <v>8</v>
      </c>
      <c r="E2" s="1" t="s">
        <v>0</v>
      </c>
    </row>
    <row r="4" spans="2:18" ht="16.5" thickBot="1" x14ac:dyDescent="0.3">
      <c r="F4" s="39" t="s">
        <v>2</v>
      </c>
      <c r="G4" s="39"/>
      <c r="H4" s="39"/>
      <c r="I4" s="39"/>
      <c r="J4" s="39"/>
      <c r="K4" s="39"/>
    </row>
    <row r="5" spans="2:18" x14ac:dyDescent="0.25">
      <c r="F5" s="2"/>
      <c r="G5" s="14"/>
      <c r="H5" s="14"/>
      <c r="I5" s="14"/>
      <c r="J5" s="14"/>
      <c r="K5" s="4"/>
    </row>
    <row r="6" spans="2:18" ht="6.75" customHeight="1" x14ac:dyDescent="0.25">
      <c r="F6" s="15"/>
      <c r="K6" s="16"/>
    </row>
    <row r="7" spans="2:18" ht="26.25" customHeight="1" x14ac:dyDescent="0.35">
      <c r="C7" s="40" t="s">
        <v>1</v>
      </c>
      <c r="D7" s="40"/>
      <c r="E7" s="40"/>
      <c r="F7" s="40"/>
      <c r="G7" s="40"/>
      <c r="I7" s="41" t="s">
        <v>4</v>
      </c>
      <c r="J7" s="41"/>
      <c r="K7" s="41"/>
      <c r="L7" s="41"/>
      <c r="M7" s="41"/>
      <c r="Q7" s="31" t="s">
        <v>9</v>
      </c>
      <c r="R7" s="31"/>
    </row>
    <row r="8" spans="2:18" ht="16.5" thickBot="1" x14ac:dyDescent="0.3">
      <c r="C8" s="37" t="s">
        <v>5</v>
      </c>
      <c r="D8" s="37"/>
      <c r="E8" s="5"/>
      <c r="F8" s="37" t="s">
        <v>3</v>
      </c>
      <c r="G8" s="37"/>
      <c r="I8" s="33" t="s">
        <v>5</v>
      </c>
      <c r="J8" s="33"/>
      <c r="K8" s="6"/>
      <c r="L8" s="33" t="s">
        <v>7</v>
      </c>
      <c r="M8" s="33"/>
      <c r="Q8" s="29"/>
      <c r="R8" s="29"/>
    </row>
    <row r="9" spans="2:18" ht="6" customHeight="1" x14ac:dyDescent="0.25">
      <c r="G9" s="7"/>
    </row>
    <row r="10" spans="2:18" ht="27.75" x14ac:dyDescent="0.25">
      <c r="C10" s="32">
        <v>0</v>
      </c>
      <c r="D10" s="32"/>
      <c r="F10" s="32">
        <v>0</v>
      </c>
      <c r="G10" s="32"/>
      <c r="I10" s="32">
        <v>0</v>
      </c>
      <c r="J10" s="32"/>
      <c r="L10" s="32">
        <v>0</v>
      </c>
      <c r="M10" s="32"/>
      <c r="Q10" s="30" t="e">
        <f>((L10/I10)-(F10/C10))/((L10/I10)-(L17/I17))</f>
        <v>#DIV/0!</v>
      </c>
      <c r="R10" s="30"/>
    </row>
    <row r="11" spans="2:18" ht="6" customHeight="1" thickBot="1" x14ac:dyDescent="0.3">
      <c r="G11" s="8"/>
      <c r="Q11" s="19"/>
      <c r="R11" s="19"/>
    </row>
    <row r="12" spans="2:18" x14ac:dyDescent="0.25">
      <c r="C12" s="35"/>
      <c r="D12" s="35"/>
      <c r="E12" s="35"/>
      <c r="F12" s="35"/>
      <c r="G12" s="35"/>
      <c r="I12" s="36"/>
      <c r="J12" s="36"/>
      <c r="K12" s="36"/>
      <c r="L12" s="36"/>
      <c r="M12" s="36"/>
    </row>
    <row r="13" spans="2:18" x14ac:dyDescent="0.25">
      <c r="E13" s="10"/>
    </row>
    <row r="14" spans="2:18" x14ac:dyDescent="0.25">
      <c r="E14" s="10"/>
      <c r="I14" s="38" t="s">
        <v>6</v>
      </c>
      <c r="J14" s="38"/>
      <c r="K14" s="38"/>
      <c r="L14" s="38"/>
      <c r="M14" s="38"/>
    </row>
    <row r="15" spans="2:18" ht="16.5" thickBot="1" x14ac:dyDescent="0.3">
      <c r="E15" s="10"/>
      <c r="I15" s="34" t="s">
        <v>5</v>
      </c>
      <c r="J15" s="34"/>
      <c r="K15" s="9"/>
      <c r="L15" s="34" t="s">
        <v>7</v>
      </c>
      <c r="M15" s="34"/>
    </row>
    <row r="16" spans="2:18" ht="6" customHeight="1" x14ac:dyDescent="0.25">
      <c r="E16" s="10"/>
    </row>
    <row r="17" spans="2:16" ht="27.75" x14ac:dyDescent="0.25">
      <c r="E17" s="10"/>
      <c r="I17" s="32">
        <v>0</v>
      </c>
      <c r="J17" s="32"/>
      <c r="L17" s="32">
        <v>0</v>
      </c>
      <c r="M17" s="32"/>
    </row>
    <row r="18" spans="2:16" ht="6" customHeight="1" thickBot="1" x14ac:dyDescent="0.3">
      <c r="E18" s="10"/>
    </row>
    <row r="19" spans="2:16" x14ac:dyDescent="0.25">
      <c r="E19" s="10"/>
      <c r="I19" s="11"/>
      <c r="J19" s="11"/>
      <c r="K19" s="11"/>
      <c r="L19" s="11"/>
      <c r="M19" s="11"/>
    </row>
    <row r="20" spans="2:16" ht="16.5" thickBot="1" x14ac:dyDescent="0.3">
      <c r="E20" s="10"/>
      <c r="I20" s="12"/>
      <c r="J20" s="12"/>
      <c r="K20" s="13"/>
      <c r="L20" s="12"/>
      <c r="M20" s="12"/>
    </row>
    <row r="21" spans="2:16" x14ac:dyDescent="0.25">
      <c r="F21" s="28" t="s">
        <v>2</v>
      </c>
      <c r="G21" s="28"/>
      <c r="H21" s="28"/>
      <c r="I21" s="28"/>
      <c r="J21" s="28"/>
      <c r="K21" s="28"/>
    </row>
    <row r="26" spans="2:16" ht="30" customHeight="1" x14ac:dyDescent="0.25">
      <c r="B26" s="20" t="s">
        <v>10</v>
      </c>
      <c r="D26" s="27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32" spans="2:16" x14ac:dyDescent="0.25">
      <c r="O32" s="18" t="s">
        <v>18</v>
      </c>
    </row>
    <row r="34" spans="4:21" x14ac:dyDescent="0.25">
      <c r="D34" t="s">
        <v>11</v>
      </c>
      <c r="O34" t="s">
        <v>19</v>
      </c>
    </row>
    <row r="35" spans="4:21" ht="18.75" x14ac:dyDescent="0.35">
      <c r="D35" t="s">
        <v>12</v>
      </c>
      <c r="O35" s="26" t="s">
        <v>20</v>
      </c>
      <c r="P35" s="26"/>
      <c r="Q35" s="26"/>
      <c r="R35" s="26"/>
      <c r="S35" s="26"/>
      <c r="T35" s="26"/>
      <c r="U35" s="26"/>
    </row>
    <row r="36" spans="4:21" ht="18.75" x14ac:dyDescent="0.35">
      <c r="D36" t="s">
        <v>13</v>
      </c>
      <c r="O36" s="26" t="s">
        <v>21</v>
      </c>
      <c r="P36" s="26"/>
      <c r="Q36" s="26"/>
      <c r="R36" s="26"/>
      <c r="S36" s="26"/>
      <c r="T36" s="26"/>
      <c r="U36" s="26"/>
    </row>
    <row r="37" spans="4:21" ht="18.75" x14ac:dyDescent="0.35">
      <c r="D37" t="s">
        <v>15</v>
      </c>
      <c r="O37" s="26" t="s">
        <v>22</v>
      </c>
      <c r="P37" s="26"/>
      <c r="Q37" s="26"/>
      <c r="R37" s="26"/>
      <c r="S37" s="26"/>
      <c r="T37" s="26"/>
      <c r="U37" s="26"/>
    </row>
    <row r="38" spans="4:21" ht="18.75" x14ac:dyDescent="0.35">
      <c r="D38" t="s">
        <v>14</v>
      </c>
      <c r="O38" s="26" t="s">
        <v>23</v>
      </c>
      <c r="P38" s="26"/>
      <c r="Q38" s="26"/>
      <c r="R38" s="26"/>
      <c r="S38" s="26"/>
      <c r="T38" s="26"/>
      <c r="U38" s="26"/>
    </row>
    <row r="39" spans="4:21" ht="18.75" x14ac:dyDescent="0.35">
      <c r="D39" t="s">
        <v>16</v>
      </c>
      <c r="O39" s="26" t="s">
        <v>24</v>
      </c>
      <c r="P39" s="26"/>
      <c r="Q39" s="26"/>
      <c r="R39" s="26"/>
      <c r="S39" s="26"/>
      <c r="T39" s="26"/>
      <c r="U39" s="26"/>
    </row>
    <row r="40" spans="4:21" ht="18.75" x14ac:dyDescent="0.35">
      <c r="D40" t="s">
        <v>17</v>
      </c>
      <c r="O40" s="26" t="s">
        <v>25</v>
      </c>
      <c r="P40" s="26"/>
      <c r="Q40" s="26"/>
      <c r="R40" s="26"/>
      <c r="S40" s="26"/>
      <c r="T40" s="26"/>
      <c r="U40" s="26"/>
    </row>
  </sheetData>
  <mergeCells count="29">
    <mergeCell ref="I10:J10"/>
    <mergeCell ref="F4:K4"/>
    <mergeCell ref="C7:G7"/>
    <mergeCell ref="I7:M7"/>
    <mergeCell ref="C8:D8"/>
    <mergeCell ref="I8:J8"/>
    <mergeCell ref="F21:K21"/>
    <mergeCell ref="Q8:R8"/>
    <mergeCell ref="Q10:R10"/>
    <mergeCell ref="Q7:R7"/>
    <mergeCell ref="I17:J17"/>
    <mergeCell ref="L10:M10"/>
    <mergeCell ref="L8:M8"/>
    <mergeCell ref="L17:M17"/>
    <mergeCell ref="L15:M15"/>
    <mergeCell ref="C12:G12"/>
    <mergeCell ref="I12:M12"/>
    <mergeCell ref="F8:G8"/>
    <mergeCell ref="F10:G10"/>
    <mergeCell ref="I14:M14"/>
    <mergeCell ref="I15:J15"/>
    <mergeCell ref="C10:D10"/>
    <mergeCell ref="O40:U40"/>
    <mergeCell ref="D26:P26"/>
    <mergeCell ref="O35:U35"/>
    <mergeCell ref="O36:U36"/>
    <mergeCell ref="O37:U37"/>
    <mergeCell ref="O38:U38"/>
    <mergeCell ref="O39:U39"/>
  </mergeCells>
  <hyperlinks>
    <hyperlink ref="E2" location="'Complete Rmax'!B26" display="(HELP)" xr:uid="{00000000-0004-0000-0000-000000000000}"/>
    <hyperlink ref="O35" location="'Complete Rmax'!C10" display="1. The number of target particles recorded in the original sample in C10;" xr:uid="{00000000-0004-0000-0000-000001000000}"/>
    <hyperlink ref="O36" location="'Complete Rmax'!F10" display="2. The number of non-target particles recorded in the original sample in F10;" xr:uid="{00000000-0004-0000-0000-000002000000}"/>
    <hyperlink ref="O37" location="'Complete Rmax'!I10" display="3. The number of target particles recorded in the CSC in I10;" xr:uid="{00000000-0004-0000-0000-000003000000}"/>
    <hyperlink ref="O38" location="'Complete Rmax'!L10" display="4. The number of non-target particles recorded in the CSC in L10;" xr:uid="{00000000-0004-0000-0000-000004000000}"/>
    <hyperlink ref="O39" location="'Complete Rmax'!I17" display="5. The number of target particles recorded in the sorted tube in I17;" xr:uid="{00000000-0004-0000-0000-000005000000}"/>
    <hyperlink ref="O40" location="'Complete Rmax'!L17" display="6. The number of non-target particles recorded in the sorted tube in L17;" xr:uid="{00000000-0004-0000-0000-000006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27"/>
  <sheetViews>
    <sheetView showGridLines="0" tabSelected="1" topLeftCell="B2" zoomScaleNormal="100" workbookViewId="0">
      <selection activeCell="B22" sqref="B22"/>
    </sheetView>
  </sheetViews>
  <sheetFormatPr baseColWidth="10" defaultColWidth="9" defaultRowHeight="15.75" x14ac:dyDescent="0.25"/>
  <cols>
    <col min="3" max="4" width="7.5" customWidth="1"/>
    <col min="5" max="5" width="4" customWidth="1"/>
    <col min="6" max="7" width="7.5" customWidth="1"/>
    <col min="9" max="10" width="7.5" customWidth="1"/>
    <col min="11" max="11" width="9" customWidth="1"/>
    <col min="12" max="13" width="7.5" customWidth="1"/>
  </cols>
  <sheetData>
    <row r="2" spans="2:18" ht="23.25" x14ac:dyDescent="0.35">
      <c r="B2" s="17" t="s">
        <v>26</v>
      </c>
      <c r="H2" s="21" t="s">
        <v>0</v>
      </c>
    </row>
    <row r="4" spans="2:18" ht="16.5" thickBot="1" x14ac:dyDescent="0.3">
      <c r="F4" s="39" t="s">
        <v>2</v>
      </c>
      <c r="G4" s="39"/>
      <c r="H4" s="39"/>
      <c r="I4" s="39"/>
      <c r="J4" s="39"/>
      <c r="K4" s="39"/>
    </row>
    <row r="5" spans="2:18" x14ac:dyDescent="0.25">
      <c r="F5" s="2"/>
      <c r="G5" s="14"/>
      <c r="H5" s="14"/>
      <c r="I5" s="14"/>
      <c r="J5" s="14"/>
      <c r="K5" s="4"/>
    </row>
    <row r="6" spans="2:18" ht="6.75" customHeight="1" x14ac:dyDescent="0.25">
      <c r="F6" s="15"/>
      <c r="K6" s="16"/>
    </row>
    <row r="7" spans="2:18" ht="26.25" customHeight="1" x14ac:dyDescent="0.35">
      <c r="C7" s="40" t="s">
        <v>1</v>
      </c>
      <c r="D7" s="40"/>
      <c r="E7" s="40"/>
      <c r="F7" s="40"/>
      <c r="G7" s="40"/>
      <c r="I7" s="41" t="s">
        <v>4</v>
      </c>
      <c r="J7" s="41"/>
      <c r="K7" s="41"/>
      <c r="L7" s="41"/>
      <c r="M7" s="41"/>
      <c r="Q7" s="31" t="s">
        <v>9</v>
      </c>
      <c r="R7" s="31"/>
    </row>
    <row r="8" spans="2:18" ht="16.5" thickBot="1" x14ac:dyDescent="0.3">
      <c r="C8" s="37" t="s">
        <v>5</v>
      </c>
      <c r="D8" s="37"/>
      <c r="E8" s="5"/>
      <c r="F8" s="37" t="s">
        <v>3</v>
      </c>
      <c r="G8" s="37"/>
      <c r="I8" s="33" t="s">
        <v>5</v>
      </c>
      <c r="J8" s="33"/>
      <c r="K8" s="6"/>
      <c r="L8" s="33" t="s">
        <v>7</v>
      </c>
      <c r="M8" s="33"/>
      <c r="Q8" s="29"/>
      <c r="R8" s="29"/>
    </row>
    <row r="9" spans="2:18" ht="6" customHeight="1" x14ac:dyDescent="0.25">
      <c r="G9" s="7"/>
    </row>
    <row r="10" spans="2:18" ht="27.75" x14ac:dyDescent="0.25">
      <c r="C10" s="32">
        <v>0</v>
      </c>
      <c r="D10" s="32"/>
      <c r="F10" s="32">
        <v>0</v>
      </c>
      <c r="G10" s="32"/>
      <c r="I10" s="32">
        <v>0</v>
      </c>
      <c r="J10" s="32"/>
      <c r="L10" s="32">
        <v>0</v>
      </c>
      <c r="M10" s="32"/>
      <c r="Q10" s="30" t="e">
        <f>1-((I10/L10)*(F10/C10))</f>
        <v>#DIV/0!</v>
      </c>
      <c r="R10" s="30"/>
    </row>
    <row r="11" spans="2:18" ht="6" customHeight="1" thickBot="1" x14ac:dyDescent="0.3">
      <c r="G11" s="8"/>
      <c r="Q11" s="19"/>
      <c r="R11" s="19"/>
    </row>
    <row r="12" spans="2:18" x14ac:dyDescent="0.25">
      <c r="C12" s="35"/>
      <c r="D12" s="35"/>
      <c r="E12" s="35"/>
      <c r="F12" s="35"/>
      <c r="G12" s="35"/>
      <c r="I12" s="36"/>
      <c r="J12" s="36"/>
      <c r="K12" s="36"/>
      <c r="L12" s="36"/>
      <c r="M12" s="36"/>
    </row>
    <row r="15" spans="2:18" ht="106.5" customHeight="1" x14ac:dyDescent="0.25">
      <c r="B15" s="20" t="s">
        <v>10</v>
      </c>
      <c r="D15" s="27" t="s">
        <v>27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9" spans="4:21" x14ac:dyDescent="0.25">
      <c r="O19" s="18" t="s">
        <v>18</v>
      </c>
    </row>
    <row r="21" spans="4:21" x14ac:dyDescent="0.25">
      <c r="D21" t="s">
        <v>11</v>
      </c>
      <c r="O21" t="s">
        <v>19</v>
      </c>
    </row>
    <row r="22" spans="4:21" ht="18.75" x14ac:dyDescent="0.35">
      <c r="D22" t="s">
        <v>12</v>
      </c>
      <c r="O22" s="42" t="s">
        <v>20</v>
      </c>
      <c r="P22" s="42"/>
      <c r="Q22" s="42"/>
      <c r="R22" s="42"/>
      <c r="S22" s="42"/>
      <c r="T22" s="42"/>
      <c r="U22" s="42"/>
    </row>
    <row r="23" spans="4:21" ht="18.75" x14ac:dyDescent="0.35">
      <c r="D23" t="s">
        <v>13</v>
      </c>
      <c r="O23" s="26" t="s">
        <v>21</v>
      </c>
      <c r="P23" s="26"/>
      <c r="Q23" s="26"/>
      <c r="R23" s="26"/>
      <c r="S23" s="26"/>
      <c r="T23" s="26"/>
      <c r="U23" s="26"/>
    </row>
    <row r="24" spans="4:21" ht="18.75" x14ac:dyDescent="0.35">
      <c r="D24" t="s">
        <v>15</v>
      </c>
      <c r="O24" s="26" t="s">
        <v>22</v>
      </c>
      <c r="P24" s="26"/>
      <c r="Q24" s="26"/>
      <c r="R24" s="26"/>
      <c r="S24" s="26"/>
      <c r="T24" s="26"/>
      <c r="U24" s="26"/>
    </row>
    <row r="25" spans="4:21" ht="18.75" x14ac:dyDescent="0.35">
      <c r="D25" t="s">
        <v>14</v>
      </c>
      <c r="O25" s="26" t="s">
        <v>23</v>
      </c>
      <c r="P25" s="26"/>
      <c r="Q25" s="26"/>
      <c r="R25" s="26"/>
      <c r="S25" s="26"/>
      <c r="T25" s="26"/>
      <c r="U25" s="26"/>
    </row>
    <row r="26" spans="4:21" x14ac:dyDescent="0.25">
      <c r="O26" s="26"/>
      <c r="P26" s="26"/>
      <c r="Q26" s="26"/>
      <c r="R26" s="26"/>
      <c r="S26" s="26"/>
      <c r="T26" s="26"/>
      <c r="U26" s="26"/>
    </row>
    <row r="27" spans="4:21" x14ac:dyDescent="0.25">
      <c r="O27" s="26"/>
      <c r="P27" s="26"/>
      <c r="Q27" s="26"/>
      <c r="R27" s="26"/>
      <c r="S27" s="26"/>
      <c r="T27" s="26"/>
      <c r="U27" s="26"/>
    </row>
  </sheetData>
  <mergeCells count="23">
    <mergeCell ref="Q7:R7"/>
    <mergeCell ref="C8:D8"/>
    <mergeCell ref="F8:G8"/>
    <mergeCell ref="I8:J8"/>
    <mergeCell ref="L8:M8"/>
    <mergeCell ref="Q8:R8"/>
    <mergeCell ref="F4:K4"/>
    <mergeCell ref="C7:G7"/>
    <mergeCell ref="I7:M7"/>
    <mergeCell ref="C10:D10"/>
    <mergeCell ref="F10:G10"/>
    <mergeCell ref="I10:J10"/>
    <mergeCell ref="L10:M10"/>
    <mergeCell ref="Q10:R10"/>
    <mergeCell ref="O27:U27"/>
    <mergeCell ref="D15:P15"/>
    <mergeCell ref="O22:U22"/>
    <mergeCell ref="O23:U23"/>
    <mergeCell ref="O24:U24"/>
    <mergeCell ref="O25:U25"/>
    <mergeCell ref="O26:U26"/>
    <mergeCell ref="C12:G12"/>
    <mergeCell ref="I12:M12"/>
  </mergeCells>
  <hyperlinks>
    <hyperlink ref="H2" location="'Simplified Rmax'!B15" display="(HELP)" xr:uid="{00000000-0004-0000-0100-000000000000}"/>
    <hyperlink ref="O22" location="'Simplified Rmax'!C10" display="1. The number of target particles recorded in the original sample in C10;" xr:uid="{00000000-0004-0000-0100-000001000000}"/>
    <hyperlink ref="O23" location="'Complete Rmax'!F10" display="2. The number of non-target particles recorded in the original sample in F10;" xr:uid="{00000000-0004-0000-0100-000002000000}"/>
    <hyperlink ref="O24" location="'Complete Rmax'!I10" display="3. The number of target particles recorded in the CSC in I10;" xr:uid="{00000000-0004-0000-0100-000003000000}"/>
    <hyperlink ref="O25" location="'Complete Rmax'!L10" display="4. The number of non-target particles recorded in the CSC in L10;" xr:uid="{00000000-0004-0000-0100-000004000000}"/>
    <hyperlink ref="O23:U23" location="'Simplified Rmax'!F10" display="2. The number of non-target particles recorded in the original sample in F10;" xr:uid="{00000000-0004-0000-0100-000005000000}"/>
    <hyperlink ref="O24:U24" location="'Simplified Rmax'!I10" display="3. The number of target particles recorded in the CSC in I10;" xr:uid="{00000000-0004-0000-0100-000006000000}"/>
    <hyperlink ref="O25:U25" location="'Simplified Rmax'!L10" display="4. The number of non-target particles recorded in the CSC in L10;" xr:uid="{00000000-0004-0000-0100-000007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S25"/>
  <sheetViews>
    <sheetView showGridLines="0" topLeftCell="B2" zoomScaleNormal="100" workbookViewId="0">
      <selection activeCell="B23" sqref="B23"/>
    </sheetView>
  </sheetViews>
  <sheetFormatPr baseColWidth="10" defaultColWidth="9" defaultRowHeight="15.75" x14ac:dyDescent="0.25"/>
  <cols>
    <col min="3" max="3" width="11.25" customWidth="1"/>
    <col min="4" max="4" width="3.75" customWidth="1"/>
    <col min="6" max="6" width="11.25" customWidth="1"/>
    <col min="7" max="7" width="3.75" customWidth="1"/>
  </cols>
  <sheetData>
    <row r="2" spans="2:14" ht="23.25" x14ac:dyDescent="0.35">
      <c r="B2" s="17" t="s">
        <v>29</v>
      </c>
      <c r="L2" s="21" t="s">
        <v>0</v>
      </c>
    </row>
    <row r="4" spans="2:14" ht="16.5" thickBot="1" x14ac:dyDescent="0.3">
      <c r="D4" s="39" t="s">
        <v>2</v>
      </c>
      <c r="E4" s="39"/>
      <c r="F4" s="39"/>
      <c r="G4" s="25"/>
      <c r="H4" s="25"/>
      <c r="I4" s="25"/>
    </row>
    <row r="5" spans="2:14" x14ac:dyDescent="0.25">
      <c r="D5" s="2"/>
      <c r="E5" s="3"/>
      <c r="F5" s="3"/>
      <c r="G5" s="15"/>
    </row>
    <row r="6" spans="2:14" ht="6.75" customHeight="1" x14ac:dyDescent="0.25">
      <c r="D6" s="15"/>
      <c r="G6" s="15"/>
    </row>
    <row r="7" spans="2:14" ht="26.25" customHeight="1" x14ac:dyDescent="0.35">
      <c r="C7" s="40" t="s">
        <v>1</v>
      </c>
      <c r="D7" s="40"/>
      <c r="E7" s="41" t="s">
        <v>4</v>
      </c>
      <c r="F7" s="41"/>
      <c r="G7" s="41"/>
      <c r="H7" s="41"/>
      <c r="K7" s="31" t="s">
        <v>9</v>
      </c>
      <c r="L7" s="31"/>
    </row>
    <row r="8" spans="2:14" ht="16.5" thickBot="1" x14ac:dyDescent="0.3">
      <c r="C8" s="37" t="s">
        <v>30</v>
      </c>
      <c r="D8" s="37"/>
      <c r="F8" s="33" t="s">
        <v>30</v>
      </c>
      <c r="G8" s="33"/>
      <c r="K8" s="29"/>
      <c r="L8" s="29"/>
    </row>
    <row r="9" spans="2:14" ht="6" customHeight="1" x14ac:dyDescent="0.25"/>
    <row r="10" spans="2:14" ht="27.75" x14ac:dyDescent="0.25">
      <c r="C10" s="23">
        <v>0</v>
      </c>
      <c r="D10" s="22" t="s">
        <v>33</v>
      </c>
      <c r="F10" s="23">
        <v>0</v>
      </c>
      <c r="G10" s="22" t="s">
        <v>33</v>
      </c>
      <c r="K10" s="30" t="e">
        <f>1-(F10/C10)</f>
        <v>#DIV/0!</v>
      </c>
      <c r="L10" s="30"/>
    </row>
    <row r="11" spans="2:14" ht="6" customHeight="1" thickBot="1" x14ac:dyDescent="0.3">
      <c r="K11" s="19"/>
      <c r="L11" s="19"/>
    </row>
    <row r="12" spans="2:14" x14ac:dyDescent="0.25">
      <c r="C12" s="35"/>
      <c r="D12" s="35"/>
      <c r="F12" s="36"/>
      <c r="G12" s="36"/>
    </row>
    <row r="15" spans="2:14" ht="96.75" customHeight="1" x14ac:dyDescent="0.25">
      <c r="B15" s="20" t="s">
        <v>10</v>
      </c>
      <c r="D15" s="27" t="s">
        <v>31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9" spans="4:19" x14ac:dyDescent="0.25">
      <c r="M19" s="18" t="s">
        <v>18</v>
      </c>
    </row>
    <row r="21" spans="4:19" x14ac:dyDescent="0.25">
      <c r="D21" t="s">
        <v>11</v>
      </c>
      <c r="M21" t="s">
        <v>19</v>
      </c>
    </row>
    <row r="22" spans="4:19" ht="18.75" x14ac:dyDescent="0.35">
      <c r="D22" t="s">
        <v>34</v>
      </c>
      <c r="J22" s="24"/>
      <c r="K22" s="24"/>
      <c r="M22" s="42" t="s">
        <v>32</v>
      </c>
      <c r="N22" s="42"/>
      <c r="O22" s="42"/>
      <c r="P22" s="42"/>
      <c r="Q22" s="42"/>
      <c r="R22" s="42"/>
      <c r="S22" s="42"/>
    </row>
    <row r="23" spans="4:19" ht="18.75" x14ac:dyDescent="0.35">
      <c r="D23" t="s">
        <v>35</v>
      </c>
      <c r="J23" s="1"/>
      <c r="K23" s="1"/>
      <c r="M23" s="26" t="s">
        <v>36</v>
      </c>
      <c r="N23" s="26"/>
      <c r="O23" s="26"/>
      <c r="P23" s="26"/>
      <c r="Q23" s="26"/>
      <c r="R23" s="26"/>
      <c r="S23" s="26"/>
    </row>
    <row r="24" spans="4:19" x14ac:dyDescent="0.25">
      <c r="I24" s="26"/>
      <c r="J24" s="26"/>
      <c r="K24" s="26"/>
      <c r="L24" s="26"/>
      <c r="M24" s="26"/>
      <c r="N24" s="26"/>
      <c r="O24" s="26"/>
    </row>
    <row r="25" spans="4:19" x14ac:dyDescent="0.25">
      <c r="I25" s="26"/>
      <c r="J25" s="26"/>
      <c r="K25" s="26"/>
      <c r="L25" s="26"/>
      <c r="M25" s="26"/>
      <c r="N25" s="26"/>
      <c r="O25" s="26"/>
    </row>
  </sheetData>
  <mergeCells count="15">
    <mergeCell ref="D4:F4"/>
    <mergeCell ref="I25:O25"/>
    <mergeCell ref="E7:H7"/>
    <mergeCell ref="D15:N15"/>
    <mergeCell ref="M22:S22"/>
    <mergeCell ref="M23:S23"/>
    <mergeCell ref="I24:O24"/>
    <mergeCell ref="K10:L10"/>
    <mergeCell ref="C12:D12"/>
    <mergeCell ref="F12:G12"/>
    <mergeCell ref="C7:D7"/>
    <mergeCell ref="K7:L7"/>
    <mergeCell ref="C8:D8"/>
    <mergeCell ref="F8:G8"/>
    <mergeCell ref="K8:L8"/>
  </mergeCells>
  <hyperlinks>
    <hyperlink ref="M22" location="'Simplified Rmax'!C10" display="1. The number of target particles recorded in the original sample in C10;" xr:uid="{00000000-0004-0000-0200-000000000000}"/>
    <hyperlink ref="M23" location="'Complete Rmax'!I10" display="3. The number of target particles recorded in the CSC in I10;" xr:uid="{00000000-0004-0000-0200-000001000000}"/>
    <hyperlink ref="J23:O23" location="'Simplified Rmax'!I10" display="3. The number of target particles recorded in the CSC in I10;" xr:uid="{00000000-0004-0000-0200-000002000000}"/>
    <hyperlink ref="M23:S23" location="'Rmax for rare target pops'!F10" display="2. The number of target particles recorded in the CSC in F10;" xr:uid="{00000000-0004-0000-0200-000003000000}"/>
    <hyperlink ref="M22:S22" location="'Rmax for rare target pops'!C10" display="1. The percentage of target particles recorded in the original sample in C10;" xr:uid="{00000000-0004-0000-0200-000004000000}"/>
    <hyperlink ref="L2" location="'Rmax for rare target pops'!B15" display="(HELP)" xr:uid="{00000000-0004-0000-0200-000005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Complete Rmax</vt:lpstr>
      <vt:lpstr>Simplified Rmax</vt:lpstr>
      <vt:lpstr>Rmax for rare target pops</vt:lpstr>
    </vt:vector>
  </TitlesOfParts>
  <Company>SCI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Riddell</dc:creator>
  <cp:lastModifiedBy>Lopez.Victoria</cp:lastModifiedBy>
  <dcterms:created xsi:type="dcterms:W3CDTF">2015-02-05T18:29:58Z</dcterms:created>
  <dcterms:modified xsi:type="dcterms:W3CDTF">2024-02-02T08:27:06Z</dcterms:modified>
</cp:coreProperties>
</file>