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mtorres\Documents\AAAPeces Zebra\AAProyecto Radiaciones No Ionizantes Embriones\Escritura Articulo\Docs Excel\Excel para Repisalud\"/>
    </mc:Choice>
  </mc:AlternateContent>
  <xr:revisionPtr revIDLastSave="0" documentId="13_ncr:1_{1D7094CE-B1D3-42ED-ACBF-950D8B39D0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" i="1" l="1"/>
  <c r="H303" i="1" l="1"/>
  <c r="H304" i="1" s="1"/>
  <c r="G303" i="1"/>
  <c r="G304" i="1" s="1"/>
  <c r="F303" i="1"/>
  <c r="F304" i="1" s="1"/>
  <c r="E303" i="1"/>
  <c r="E304" i="1" s="1"/>
  <c r="D303" i="1"/>
  <c r="D304" i="1" s="1"/>
  <c r="C303" i="1"/>
  <c r="C304" i="1" s="1"/>
  <c r="H302" i="1"/>
  <c r="G302" i="1"/>
  <c r="F302" i="1"/>
  <c r="E302" i="1"/>
  <c r="D302" i="1"/>
  <c r="C302" i="1"/>
  <c r="H301" i="1"/>
  <c r="G301" i="1"/>
  <c r="F301" i="1"/>
  <c r="E301" i="1"/>
  <c r="D301" i="1"/>
  <c r="C301" i="1"/>
  <c r="H275" i="1"/>
  <c r="H276" i="1" s="1"/>
  <c r="G275" i="1"/>
  <c r="G276" i="1" s="1"/>
  <c r="F275" i="1"/>
  <c r="F276" i="1" s="1"/>
  <c r="E275" i="1"/>
  <c r="E276" i="1" s="1"/>
  <c r="D275" i="1"/>
  <c r="D276" i="1" s="1"/>
  <c r="C275" i="1"/>
  <c r="C276" i="1" s="1"/>
  <c r="H274" i="1"/>
  <c r="G274" i="1"/>
  <c r="F274" i="1"/>
  <c r="E274" i="1"/>
  <c r="D274" i="1"/>
  <c r="C274" i="1"/>
  <c r="H273" i="1"/>
  <c r="P227" i="1" s="1"/>
  <c r="G273" i="1"/>
  <c r="O226" i="1" s="1"/>
  <c r="F273" i="1"/>
  <c r="E273" i="1"/>
  <c r="M230" i="1" s="1"/>
  <c r="D273" i="1"/>
  <c r="L229" i="1" s="1"/>
  <c r="C273" i="1"/>
  <c r="H249" i="1"/>
  <c r="H250" i="1" s="1"/>
  <c r="G249" i="1"/>
  <c r="G250" i="1" s="1"/>
  <c r="F249" i="1"/>
  <c r="F250" i="1" s="1"/>
  <c r="E249" i="1"/>
  <c r="E250" i="1" s="1"/>
  <c r="D249" i="1"/>
  <c r="D250" i="1" s="1"/>
  <c r="C249" i="1"/>
  <c r="C250" i="1" s="1"/>
  <c r="H248" i="1"/>
  <c r="G248" i="1"/>
  <c r="F248" i="1"/>
  <c r="E248" i="1"/>
  <c r="D248" i="1"/>
  <c r="C248" i="1"/>
  <c r="H247" i="1"/>
  <c r="G247" i="1"/>
  <c r="F247" i="1"/>
  <c r="E247" i="1"/>
  <c r="D247" i="1"/>
  <c r="C247" i="1"/>
  <c r="N175" i="1"/>
  <c r="P175" i="1"/>
  <c r="M181" i="1"/>
  <c r="N186" i="1"/>
  <c r="P186" i="1"/>
  <c r="N191" i="1"/>
  <c r="P191" i="1"/>
  <c r="P70" i="1"/>
  <c r="L71" i="1"/>
  <c r="M73" i="1"/>
  <c r="N73" i="1"/>
  <c r="P75" i="1"/>
  <c r="L78" i="1"/>
  <c r="M78" i="1"/>
  <c r="N80" i="1"/>
  <c r="P81" i="1"/>
  <c r="L82" i="1"/>
  <c r="L83" i="1"/>
  <c r="M83" i="1"/>
  <c r="M84" i="1"/>
  <c r="N84" i="1"/>
  <c r="N85" i="1"/>
  <c r="P86" i="1"/>
  <c r="P87" i="1"/>
  <c r="L88" i="1"/>
  <c r="L89" i="1"/>
  <c r="M89" i="1"/>
  <c r="M90" i="1"/>
  <c r="N90" i="1"/>
  <c r="N91" i="1"/>
  <c r="K75" i="1"/>
  <c r="G220" i="1"/>
  <c r="G221" i="1" s="1"/>
  <c r="H220" i="1"/>
  <c r="H221" i="1" s="1"/>
  <c r="F220" i="1"/>
  <c r="F221" i="1" s="1"/>
  <c r="E220" i="1"/>
  <c r="E221" i="1" s="1"/>
  <c r="D220" i="1"/>
  <c r="D221" i="1" s="1"/>
  <c r="C220" i="1"/>
  <c r="C221" i="1" s="1"/>
  <c r="G219" i="1"/>
  <c r="H219" i="1"/>
  <c r="F219" i="1"/>
  <c r="E219" i="1"/>
  <c r="D219" i="1"/>
  <c r="C219" i="1"/>
  <c r="G218" i="1"/>
  <c r="H218" i="1"/>
  <c r="F218" i="1"/>
  <c r="E218" i="1"/>
  <c r="D218" i="1"/>
  <c r="C218" i="1"/>
  <c r="G194" i="1"/>
  <c r="G195" i="1" s="1"/>
  <c r="H194" i="1"/>
  <c r="H195" i="1" s="1"/>
  <c r="F194" i="1"/>
  <c r="F195" i="1" s="1"/>
  <c r="E194" i="1"/>
  <c r="E195" i="1" s="1"/>
  <c r="D194" i="1"/>
  <c r="D195" i="1" s="1"/>
  <c r="C194" i="1"/>
  <c r="C195" i="1" s="1"/>
  <c r="G193" i="1"/>
  <c r="H193" i="1"/>
  <c r="F193" i="1"/>
  <c r="E193" i="1"/>
  <c r="D193" i="1"/>
  <c r="C193" i="1"/>
  <c r="G192" i="1"/>
  <c r="O75" i="1" s="1"/>
  <c r="H192" i="1"/>
  <c r="P188" i="1" s="1"/>
  <c r="F192" i="1"/>
  <c r="N184" i="1" s="1"/>
  <c r="E192" i="1"/>
  <c r="M185" i="1" s="1"/>
  <c r="D192" i="1"/>
  <c r="C192" i="1"/>
  <c r="K81" i="1" s="1"/>
  <c r="D165" i="1"/>
  <c r="E165" i="1"/>
  <c r="F165" i="1"/>
  <c r="G165" i="1"/>
  <c r="H165" i="1"/>
  <c r="D166" i="1"/>
  <c r="E166" i="1"/>
  <c r="F166" i="1"/>
  <c r="G166" i="1"/>
  <c r="H166" i="1"/>
  <c r="D167" i="1"/>
  <c r="D168" i="1" s="1"/>
  <c r="E167" i="1"/>
  <c r="E168" i="1" s="1"/>
  <c r="F167" i="1"/>
  <c r="F168" i="1" s="1"/>
  <c r="G167" i="1"/>
  <c r="G168" i="1" s="1"/>
  <c r="H167" i="1"/>
  <c r="H168" i="1"/>
  <c r="C167" i="1"/>
  <c r="C168" i="1" s="1"/>
  <c r="C166" i="1"/>
  <c r="C165" i="1"/>
  <c r="K70" i="1" l="1"/>
  <c r="K87" i="1"/>
  <c r="O91" i="1"/>
  <c r="O80" i="1"/>
  <c r="O181" i="1"/>
  <c r="K74" i="1"/>
  <c r="K86" i="1"/>
  <c r="K170" i="1"/>
  <c r="O173" i="1"/>
  <c r="O179" i="1"/>
  <c r="O175" i="1"/>
  <c r="O178" i="1"/>
  <c r="O186" i="1"/>
  <c r="O191" i="1"/>
  <c r="O174" i="1"/>
  <c r="O177" i="1"/>
  <c r="O184" i="1"/>
  <c r="O190" i="1"/>
  <c r="O180" i="1"/>
  <c r="O183" i="1"/>
  <c r="O189" i="1"/>
  <c r="O170" i="1"/>
  <c r="O176" i="1"/>
  <c r="O73" i="1"/>
  <c r="O79" i="1"/>
  <c r="O171" i="1"/>
  <c r="O185" i="1"/>
  <c r="O71" i="1"/>
  <c r="O77" i="1"/>
  <c r="O188" i="1"/>
  <c r="O70" i="1"/>
  <c r="O76" i="1"/>
  <c r="O182" i="1"/>
  <c r="O187" i="1"/>
  <c r="O78" i="1"/>
  <c r="O84" i="1"/>
  <c r="O90" i="1"/>
  <c r="O172" i="1"/>
  <c r="O83" i="1"/>
  <c r="O89" i="1"/>
  <c r="O74" i="1"/>
  <c r="O82" i="1"/>
  <c r="O88" i="1"/>
  <c r="O72" i="1"/>
  <c r="O81" i="1"/>
  <c r="O87" i="1"/>
  <c r="O85" i="1"/>
  <c r="K172" i="1"/>
  <c r="K178" i="1"/>
  <c r="K184" i="1"/>
  <c r="K191" i="1"/>
  <c r="K174" i="1"/>
  <c r="K180" i="1"/>
  <c r="K186" i="1"/>
  <c r="K190" i="1"/>
  <c r="K175" i="1"/>
  <c r="K181" i="1"/>
  <c r="K187" i="1"/>
  <c r="K189" i="1"/>
  <c r="K182" i="1"/>
  <c r="K173" i="1"/>
  <c r="K185" i="1"/>
  <c r="K176" i="1"/>
  <c r="K188" i="1"/>
  <c r="K171" i="1"/>
  <c r="K76" i="1"/>
  <c r="K82" i="1"/>
  <c r="K88" i="1"/>
  <c r="K177" i="1"/>
  <c r="K71" i="1"/>
  <c r="K77" i="1"/>
  <c r="K83" i="1"/>
  <c r="K89" i="1"/>
  <c r="K179" i="1"/>
  <c r="K72" i="1"/>
  <c r="K78" i="1"/>
  <c r="K84" i="1"/>
  <c r="K90" i="1"/>
  <c r="K183" i="1"/>
  <c r="K73" i="1"/>
  <c r="K79" i="1"/>
  <c r="K85" i="1"/>
  <c r="K91" i="1"/>
  <c r="K226" i="1"/>
  <c r="K232" i="1"/>
  <c r="K238" i="1"/>
  <c r="K244" i="1"/>
  <c r="K227" i="1"/>
  <c r="K233" i="1"/>
  <c r="K239" i="1"/>
  <c r="K245" i="1"/>
  <c r="K228" i="1"/>
  <c r="K234" i="1"/>
  <c r="K240" i="1"/>
  <c r="K246" i="1"/>
  <c r="K229" i="1"/>
  <c r="K235" i="1"/>
  <c r="K241" i="1"/>
  <c r="K225" i="1"/>
  <c r="K248" i="1"/>
  <c r="K230" i="1"/>
  <c r="K236" i="1"/>
  <c r="K242" i="1"/>
  <c r="K247" i="1"/>
  <c r="K231" i="1"/>
  <c r="K237" i="1"/>
  <c r="K243" i="1"/>
  <c r="K80" i="1"/>
  <c r="O86" i="1"/>
  <c r="L171" i="1"/>
  <c r="L170" i="1"/>
  <c r="L176" i="1"/>
  <c r="L182" i="1"/>
  <c r="L177" i="1"/>
  <c r="L180" i="1"/>
  <c r="L189" i="1"/>
  <c r="L179" i="1"/>
  <c r="L187" i="1"/>
  <c r="L172" i="1"/>
  <c r="L175" i="1"/>
  <c r="L186" i="1"/>
  <c r="L191" i="1"/>
  <c r="L185" i="1"/>
  <c r="L70" i="1"/>
  <c r="L76" i="1"/>
  <c r="L183" i="1"/>
  <c r="L188" i="1"/>
  <c r="L74" i="1"/>
  <c r="L80" i="1"/>
  <c r="L178" i="1"/>
  <c r="L181" i="1"/>
  <c r="L73" i="1"/>
  <c r="L79" i="1"/>
  <c r="M91" i="1"/>
  <c r="L90" i="1"/>
  <c r="P88" i="1"/>
  <c r="N86" i="1"/>
  <c r="M85" i="1"/>
  <c r="L84" i="1"/>
  <c r="P82" i="1"/>
  <c r="P79" i="1"/>
  <c r="N77" i="1"/>
  <c r="L75" i="1"/>
  <c r="M70" i="1"/>
  <c r="L190" i="1"/>
  <c r="P179" i="1"/>
  <c r="L174" i="1"/>
  <c r="M171" i="1"/>
  <c r="M177" i="1"/>
  <c r="M183" i="1"/>
  <c r="M174" i="1"/>
  <c r="M184" i="1"/>
  <c r="M190" i="1"/>
  <c r="M170" i="1"/>
  <c r="M173" i="1"/>
  <c r="M176" i="1"/>
  <c r="M188" i="1"/>
  <c r="M179" i="1"/>
  <c r="M182" i="1"/>
  <c r="M187" i="1"/>
  <c r="M71" i="1"/>
  <c r="M77" i="1"/>
  <c r="M180" i="1"/>
  <c r="M75" i="1"/>
  <c r="M81" i="1"/>
  <c r="M172" i="1"/>
  <c r="M175" i="1"/>
  <c r="M186" i="1"/>
  <c r="M191" i="1"/>
  <c r="M74" i="1"/>
  <c r="M80" i="1"/>
  <c r="L91" i="1"/>
  <c r="P89" i="1"/>
  <c r="N87" i="1"/>
  <c r="M86" i="1"/>
  <c r="L85" i="1"/>
  <c r="P83" i="1"/>
  <c r="N81" i="1"/>
  <c r="N79" i="1"/>
  <c r="L77" i="1"/>
  <c r="M72" i="1"/>
  <c r="M189" i="1"/>
  <c r="P178" i="1"/>
  <c r="L173" i="1"/>
  <c r="N172" i="1"/>
  <c r="N178" i="1"/>
  <c r="N171" i="1"/>
  <c r="N181" i="1"/>
  <c r="N185" i="1"/>
  <c r="N180" i="1"/>
  <c r="N183" i="1"/>
  <c r="N189" i="1"/>
  <c r="N170" i="1"/>
  <c r="N173" i="1"/>
  <c r="N176" i="1"/>
  <c r="N188" i="1"/>
  <c r="N179" i="1"/>
  <c r="N182" i="1"/>
  <c r="N187" i="1"/>
  <c r="N72" i="1"/>
  <c r="N78" i="1"/>
  <c r="N174" i="1"/>
  <c r="N177" i="1"/>
  <c r="N190" i="1"/>
  <c r="N70" i="1"/>
  <c r="N76" i="1"/>
  <c r="N75" i="1"/>
  <c r="P90" i="1"/>
  <c r="N88" i="1"/>
  <c r="M87" i="1"/>
  <c r="L86" i="1"/>
  <c r="P84" i="1"/>
  <c r="N82" i="1"/>
  <c r="L81" i="1"/>
  <c r="M79" i="1"/>
  <c r="P76" i="1"/>
  <c r="N74" i="1"/>
  <c r="L72" i="1"/>
  <c r="L184" i="1"/>
  <c r="M178" i="1"/>
  <c r="P174" i="1"/>
  <c r="P180" i="1"/>
  <c r="P172" i="1"/>
  <c r="P182" i="1"/>
  <c r="P187" i="1"/>
  <c r="P171" i="1"/>
  <c r="P181" i="1"/>
  <c r="P185" i="1"/>
  <c r="P177" i="1"/>
  <c r="P184" i="1"/>
  <c r="P173" i="1"/>
  <c r="P189" i="1"/>
  <c r="P74" i="1"/>
  <c r="P72" i="1"/>
  <c r="P78" i="1"/>
  <c r="P183" i="1"/>
  <c r="P71" i="1"/>
  <c r="P77" i="1"/>
  <c r="P91" i="1"/>
  <c r="N89" i="1"/>
  <c r="M88" i="1"/>
  <c r="L87" i="1"/>
  <c r="P85" i="1"/>
  <c r="N83" i="1"/>
  <c r="M82" i="1"/>
  <c r="P80" i="1"/>
  <c r="M76" i="1"/>
  <c r="P73" i="1"/>
  <c r="N71" i="1"/>
  <c r="P176" i="1"/>
  <c r="P170" i="1"/>
  <c r="N225" i="1"/>
  <c r="N231" i="1"/>
  <c r="N237" i="1"/>
  <c r="N243" i="1"/>
  <c r="N230" i="1"/>
  <c r="N236" i="1"/>
  <c r="N242" i="1"/>
  <c r="N248" i="1"/>
  <c r="N229" i="1"/>
  <c r="N235" i="1"/>
  <c r="N241" i="1"/>
  <c r="N247" i="1"/>
  <c r="N228" i="1"/>
  <c r="N234" i="1"/>
  <c r="N240" i="1"/>
  <c r="N246" i="1"/>
  <c r="N227" i="1"/>
  <c r="N233" i="1"/>
  <c r="N239" i="1"/>
  <c r="N245" i="1"/>
  <c r="N226" i="1"/>
  <c r="N232" i="1"/>
  <c r="N238" i="1"/>
  <c r="N244" i="1"/>
  <c r="L248" i="1"/>
  <c r="P246" i="1"/>
  <c r="O245" i="1"/>
  <c r="M243" i="1"/>
  <c r="L242" i="1"/>
  <c r="P240" i="1"/>
  <c r="O239" i="1"/>
  <c r="M237" i="1"/>
  <c r="L236" i="1"/>
  <c r="P234" i="1"/>
  <c r="O233" i="1"/>
  <c r="M231" i="1"/>
  <c r="L230" i="1"/>
  <c r="P228" i="1"/>
  <c r="O227" i="1"/>
  <c r="M225" i="1"/>
  <c r="P247" i="1"/>
  <c r="O246" i="1"/>
  <c r="M244" i="1"/>
  <c r="L243" i="1"/>
  <c r="P241" i="1"/>
  <c r="O240" i="1"/>
  <c r="M238" i="1"/>
  <c r="L237" i="1"/>
  <c r="P235" i="1"/>
  <c r="O234" i="1"/>
  <c r="M232" i="1"/>
  <c r="L231" i="1"/>
  <c r="P229" i="1"/>
  <c r="O228" i="1"/>
  <c r="M226" i="1"/>
  <c r="L225" i="1"/>
  <c r="P248" i="1"/>
  <c r="O247" i="1"/>
  <c r="M245" i="1"/>
  <c r="L244" i="1"/>
  <c r="P242" i="1"/>
  <c r="O241" i="1"/>
  <c r="M239" i="1"/>
  <c r="L238" i="1"/>
  <c r="P236" i="1"/>
  <c r="O235" i="1"/>
  <c r="M233" i="1"/>
  <c r="L232" i="1"/>
  <c r="P230" i="1"/>
  <c r="O229" i="1"/>
  <c r="M227" i="1"/>
  <c r="L226" i="1"/>
  <c r="O248" i="1"/>
  <c r="M246" i="1"/>
  <c r="L245" i="1"/>
  <c r="P243" i="1"/>
  <c r="O242" i="1"/>
  <c r="M240" i="1"/>
  <c r="L239" i="1"/>
  <c r="P237" i="1"/>
  <c r="O236" i="1"/>
  <c r="M234" i="1"/>
  <c r="L233" i="1"/>
  <c r="P231" i="1"/>
  <c r="O230" i="1"/>
  <c r="M228" i="1"/>
  <c r="L227" i="1"/>
  <c r="P225" i="1"/>
  <c r="M247" i="1"/>
  <c r="L246" i="1"/>
  <c r="P244" i="1"/>
  <c r="O243" i="1"/>
  <c r="M241" i="1"/>
  <c r="L240" i="1"/>
  <c r="P238" i="1"/>
  <c r="O237" i="1"/>
  <c r="M235" i="1"/>
  <c r="L234" i="1"/>
  <c r="P232" i="1"/>
  <c r="O231" i="1"/>
  <c r="M229" i="1"/>
  <c r="L228" i="1"/>
  <c r="P226" i="1"/>
  <c r="O225" i="1"/>
  <c r="M248" i="1"/>
  <c r="L247" i="1"/>
  <c r="P245" i="1"/>
  <c r="O244" i="1"/>
  <c r="M242" i="1"/>
  <c r="L241" i="1"/>
  <c r="P239" i="1"/>
  <c r="O238" i="1"/>
  <c r="M236" i="1"/>
  <c r="L235" i="1"/>
  <c r="P233" i="1"/>
  <c r="O232" i="1"/>
  <c r="N251" i="1" l="1"/>
  <c r="N252" i="1" s="1"/>
  <c r="AC8" i="1" s="1"/>
  <c r="N250" i="1"/>
  <c r="N249" i="1"/>
  <c r="V8" i="1" s="1"/>
  <c r="P251" i="1"/>
  <c r="P252" i="1" s="1"/>
  <c r="AE8" i="1" s="1"/>
  <c r="P250" i="1"/>
  <c r="P249" i="1"/>
  <c r="X8" i="1" s="1"/>
  <c r="M251" i="1"/>
  <c r="M252" i="1" s="1"/>
  <c r="AB8" i="1" s="1"/>
  <c r="M250" i="1"/>
  <c r="M249" i="1"/>
  <c r="U8" i="1" s="1"/>
  <c r="K251" i="1"/>
  <c r="K252" i="1" s="1"/>
  <c r="Z8" i="1" s="1"/>
  <c r="K250" i="1"/>
  <c r="K249" i="1"/>
  <c r="S8" i="1" s="1"/>
  <c r="O251" i="1"/>
  <c r="O252" i="1" s="1"/>
  <c r="AD8" i="1" s="1"/>
  <c r="O250" i="1"/>
  <c r="O249" i="1"/>
  <c r="W8" i="1" s="1"/>
  <c r="L250" i="1"/>
  <c r="L249" i="1"/>
  <c r="T8" i="1" s="1"/>
  <c r="L251" i="1"/>
  <c r="L252" i="1" s="1"/>
  <c r="AA8" i="1" s="1"/>
  <c r="H139" i="1"/>
  <c r="H140" i="1" s="1"/>
  <c r="G139" i="1"/>
  <c r="G140" i="1" s="1"/>
  <c r="F139" i="1"/>
  <c r="F140" i="1" s="1"/>
  <c r="E139" i="1"/>
  <c r="E140" i="1" s="1"/>
  <c r="D139" i="1"/>
  <c r="D140" i="1" s="1"/>
  <c r="C139" i="1"/>
  <c r="C140" i="1" s="1"/>
  <c r="H138" i="1"/>
  <c r="G138" i="1"/>
  <c r="F138" i="1"/>
  <c r="E138" i="1"/>
  <c r="D138" i="1"/>
  <c r="C138" i="1"/>
  <c r="H137" i="1"/>
  <c r="G137" i="1"/>
  <c r="F137" i="1"/>
  <c r="E137" i="1"/>
  <c r="D137" i="1"/>
  <c r="C137" i="1"/>
  <c r="P150" i="1" l="1"/>
  <c r="P153" i="1"/>
  <c r="P158" i="1"/>
  <c r="P163" i="1"/>
  <c r="P168" i="1"/>
  <c r="P148" i="1"/>
  <c r="P152" i="1"/>
  <c r="P161" i="1"/>
  <c r="P147" i="1"/>
  <c r="P146" i="1"/>
  <c r="P151" i="1"/>
  <c r="P156" i="1"/>
  <c r="P169" i="1"/>
  <c r="P149" i="1"/>
  <c r="P164" i="1"/>
  <c r="P155" i="1"/>
  <c r="P157" i="1"/>
  <c r="P48" i="1"/>
  <c r="P54" i="1"/>
  <c r="P60" i="1"/>
  <c r="P66" i="1"/>
  <c r="P53" i="1"/>
  <c r="P59" i="1"/>
  <c r="P65" i="1"/>
  <c r="P165" i="1"/>
  <c r="P52" i="1"/>
  <c r="P58" i="1"/>
  <c r="P64" i="1"/>
  <c r="P154" i="1"/>
  <c r="P162" i="1"/>
  <c r="P51" i="1"/>
  <c r="P57" i="1"/>
  <c r="P63" i="1"/>
  <c r="P69" i="1"/>
  <c r="P62" i="1"/>
  <c r="P61" i="1"/>
  <c r="P167" i="1"/>
  <c r="P55" i="1"/>
  <c r="P159" i="1"/>
  <c r="P56" i="1"/>
  <c r="P49" i="1"/>
  <c r="P67" i="1"/>
  <c r="P50" i="1"/>
  <c r="P68" i="1"/>
  <c r="K147" i="1"/>
  <c r="K153" i="1"/>
  <c r="K159" i="1"/>
  <c r="K165" i="1"/>
  <c r="K149" i="1"/>
  <c r="K155" i="1"/>
  <c r="K161" i="1"/>
  <c r="K167" i="1"/>
  <c r="K156" i="1"/>
  <c r="K164" i="1"/>
  <c r="K150" i="1"/>
  <c r="K158" i="1"/>
  <c r="K168" i="1"/>
  <c r="K151" i="1"/>
  <c r="K160" i="1"/>
  <c r="K169" i="1"/>
  <c r="K157" i="1"/>
  <c r="K51" i="1"/>
  <c r="K57" i="1"/>
  <c r="K63" i="1"/>
  <c r="K69" i="1"/>
  <c r="K162" i="1"/>
  <c r="K52" i="1"/>
  <c r="K58" i="1"/>
  <c r="K64" i="1"/>
  <c r="K48" i="1"/>
  <c r="K163" i="1"/>
  <c r="K53" i="1"/>
  <c r="K59" i="1"/>
  <c r="K65" i="1"/>
  <c r="K148" i="1"/>
  <c r="K166" i="1"/>
  <c r="K54" i="1"/>
  <c r="K60" i="1"/>
  <c r="K66" i="1"/>
  <c r="K49" i="1"/>
  <c r="K67" i="1"/>
  <c r="K62" i="1"/>
  <c r="K50" i="1"/>
  <c r="K68" i="1"/>
  <c r="K152" i="1"/>
  <c r="K55" i="1"/>
  <c r="K154" i="1"/>
  <c r="K56" i="1"/>
  <c r="K146" i="1"/>
  <c r="K61" i="1"/>
  <c r="L146" i="1"/>
  <c r="L155" i="1"/>
  <c r="L160" i="1"/>
  <c r="L165" i="1"/>
  <c r="L150" i="1"/>
  <c r="L158" i="1"/>
  <c r="L163" i="1"/>
  <c r="L168" i="1"/>
  <c r="L149" i="1"/>
  <c r="L153" i="1"/>
  <c r="L166" i="1"/>
  <c r="L167" i="1"/>
  <c r="L148" i="1"/>
  <c r="L169" i="1"/>
  <c r="L147" i="1"/>
  <c r="L152" i="1"/>
  <c r="L157" i="1"/>
  <c r="L161" i="1"/>
  <c r="L50" i="1"/>
  <c r="L56" i="1"/>
  <c r="L62" i="1"/>
  <c r="L68" i="1"/>
  <c r="L162" i="1"/>
  <c r="L49" i="1"/>
  <c r="L55" i="1"/>
  <c r="L61" i="1"/>
  <c r="L67" i="1"/>
  <c r="L154" i="1"/>
  <c r="L48" i="1"/>
  <c r="L54" i="1"/>
  <c r="L60" i="1"/>
  <c r="L66" i="1"/>
  <c r="L159" i="1"/>
  <c r="L53" i="1"/>
  <c r="L59" i="1"/>
  <c r="L65" i="1"/>
  <c r="L156" i="1"/>
  <c r="L52" i="1"/>
  <c r="L51" i="1"/>
  <c r="L69" i="1"/>
  <c r="L63" i="1"/>
  <c r="L151" i="1"/>
  <c r="L64" i="1"/>
  <c r="L57" i="1"/>
  <c r="L164" i="1"/>
  <c r="L58" i="1"/>
  <c r="M147" i="1"/>
  <c r="M152" i="1"/>
  <c r="M156" i="1"/>
  <c r="M166" i="1"/>
  <c r="M151" i="1"/>
  <c r="M154" i="1"/>
  <c r="M159" i="1"/>
  <c r="M164" i="1"/>
  <c r="M169" i="1"/>
  <c r="M150" i="1"/>
  <c r="M149" i="1"/>
  <c r="M168" i="1"/>
  <c r="M155" i="1"/>
  <c r="M157" i="1"/>
  <c r="M161" i="1"/>
  <c r="M163" i="1"/>
  <c r="M153" i="1"/>
  <c r="M165" i="1"/>
  <c r="M167" i="1"/>
  <c r="M51" i="1"/>
  <c r="M57" i="1"/>
  <c r="M63" i="1"/>
  <c r="M69" i="1"/>
  <c r="M148" i="1"/>
  <c r="M158" i="1"/>
  <c r="M50" i="1"/>
  <c r="M56" i="1"/>
  <c r="M62" i="1"/>
  <c r="M68" i="1"/>
  <c r="M162" i="1"/>
  <c r="M49" i="1"/>
  <c r="M55" i="1"/>
  <c r="M61" i="1"/>
  <c r="M67" i="1"/>
  <c r="M48" i="1"/>
  <c r="M54" i="1"/>
  <c r="M60" i="1"/>
  <c r="M66" i="1"/>
  <c r="M59" i="1"/>
  <c r="M58" i="1"/>
  <c r="M52" i="1"/>
  <c r="M64" i="1"/>
  <c r="M53" i="1"/>
  <c r="M146" i="1"/>
  <c r="M160" i="1"/>
  <c r="M65" i="1"/>
  <c r="N148" i="1"/>
  <c r="N157" i="1"/>
  <c r="N161" i="1"/>
  <c r="N146" i="1"/>
  <c r="N155" i="1"/>
  <c r="N160" i="1"/>
  <c r="N165" i="1"/>
  <c r="N151" i="1"/>
  <c r="N154" i="1"/>
  <c r="N162" i="1"/>
  <c r="N164" i="1"/>
  <c r="N147" i="1"/>
  <c r="N152" i="1"/>
  <c r="N159" i="1"/>
  <c r="N150" i="1"/>
  <c r="N163" i="1"/>
  <c r="N168" i="1"/>
  <c r="N52" i="1"/>
  <c r="N58" i="1"/>
  <c r="N64" i="1"/>
  <c r="N153" i="1"/>
  <c r="N169" i="1"/>
  <c r="N51" i="1"/>
  <c r="N57" i="1"/>
  <c r="N63" i="1"/>
  <c r="N69" i="1"/>
  <c r="N158" i="1"/>
  <c r="N50" i="1"/>
  <c r="N56" i="1"/>
  <c r="N62" i="1"/>
  <c r="N68" i="1"/>
  <c r="N149" i="1"/>
  <c r="N166" i="1"/>
  <c r="N49" i="1"/>
  <c r="N55" i="1"/>
  <c r="N61" i="1"/>
  <c r="N67" i="1"/>
  <c r="N167" i="1"/>
  <c r="N48" i="1"/>
  <c r="N66" i="1"/>
  <c r="N53" i="1"/>
  <c r="N65" i="1"/>
  <c r="N156" i="1"/>
  <c r="N59" i="1"/>
  <c r="N60" i="1"/>
  <c r="N54" i="1"/>
  <c r="O149" i="1"/>
  <c r="O162" i="1"/>
  <c r="O167" i="1"/>
  <c r="O147" i="1"/>
  <c r="O156" i="1"/>
  <c r="O166" i="1"/>
  <c r="O146" i="1"/>
  <c r="O155" i="1"/>
  <c r="O154" i="1"/>
  <c r="O158" i="1"/>
  <c r="O160" i="1"/>
  <c r="O168" i="1"/>
  <c r="O159" i="1"/>
  <c r="O161" i="1"/>
  <c r="O164" i="1"/>
  <c r="O53" i="1"/>
  <c r="O59" i="1"/>
  <c r="O65" i="1"/>
  <c r="O165" i="1"/>
  <c r="O52" i="1"/>
  <c r="O58" i="1"/>
  <c r="O64" i="1"/>
  <c r="O148" i="1"/>
  <c r="O169" i="1"/>
  <c r="O51" i="1"/>
  <c r="O57" i="1"/>
  <c r="O63" i="1"/>
  <c r="O69" i="1"/>
  <c r="O50" i="1"/>
  <c r="O56" i="1"/>
  <c r="O62" i="1"/>
  <c r="O68" i="1"/>
  <c r="O55" i="1"/>
  <c r="O150" i="1"/>
  <c r="O54" i="1"/>
  <c r="O48" i="1"/>
  <c r="O66" i="1"/>
  <c r="O49" i="1"/>
  <c r="O67" i="1"/>
  <c r="O163" i="1"/>
  <c r="O60" i="1"/>
  <c r="O61" i="1"/>
  <c r="G110" i="1"/>
  <c r="G111" i="1" s="1"/>
  <c r="H110" i="1"/>
  <c r="H111" i="1" s="1"/>
  <c r="F110" i="1"/>
  <c r="F111" i="1" s="1"/>
  <c r="E110" i="1"/>
  <c r="E111" i="1" s="1"/>
  <c r="D110" i="1"/>
  <c r="D111" i="1" s="1"/>
  <c r="C110" i="1"/>
  <c r="C111" i="1" s="1"/>
  <c r="G109" i="1"/>
  <c r="H109" i="1"/>
  <c r="F109" i="1"/>
  <c r="E109" i="1"/>
  <c r="D109" i="1"/>
  <c r="C109" i="1"/>
  <c r="G108" i="1"/>
  <c r="H108" i="1"/>
  <c r="F108" i="1"/>
  <c r="E108" i="1"/>
  <c r="D108" i="1"/>
  <c r="C108" i="1"/>
  <c r="G84" i="1"/>
  <c r="G85" i="1" s="1"/>
  <c r="H84" i="1"/>
  <c r="H85" i="1" s="1"/>
  <c r="F84" i="1"/>
  <c r="F85" i="1" s="1"/>
  <c r="E84" i="1"/>
  <c r="E85" i="1" s="1"/>
  <c r="D84" i="1"/>
  <c r="D85" i="1" s="1"/>
  <c r="C84" i="1"/>
  <c r="C85" i="1" s="1"/>
  <c r="G83" i="1"/>
  <c r="H83" i="1"/>
  <c r="F83" i="1"/>
  <c r="E83" i="1"/>
  <c r="D83" i="1"/>
  <c r="C83" i="1"/>
  <c r="G82" i="1"/>
  <c r="H82" i="1"/>
  <c r="F82" i="1"/>
  <c r="E82" i="1"/>
  <c r="D82" i="1"/>
  <c r="C82" i="1"/>
  <c r="M120" i="1" l="1"/>
  <c r="M124" i="1"/>
  <c r="M130" i="1"/>
  <c r="M136" i="1"/>
  <c r="M121" i="1"/>
  <c r="M123" i="1"/>
  <c r="M133" i="1"/>
  <c r="M132" i="1"/>
  <c r="M135" i="1"/>
  <c r="M122" i="1"/>
  <c r="M125" i="1"/>
  <c r="M128" i="1"/>
  <c r="M138" i="1"/>
  <c r="M126" i="1"/>
  <c r="M129" i="1"/>
  <c r="M29" i="1"/>
  <c r="M35" i="1"/>
  <c r="M41" i="1"/>
  <c r="M47" i="1"/>
  <c r="M28" i="1"/>
  <c r="M34" i="1"/>
  <c r="M127" i="1"/>
  <c r="M27" i="1"/>
  <c r="M33" i="1"/>
  <c r="M39" i="1"/>
  <c r="M45" i="1"/>
  <c r="M139" i="1"/>
  <c r="M26" i="1"/>
  <c r="M32" i="1"/>
  <c r="M38" i="1"/>
  <c r="M44" i="1"/>
  <c r="M131" i="1"/>
  <c r="M31" i="1"/>
  <c r="M43" i="1"/>
  <c r="M140" i="1"/>
  <c r="M46" i="1"/>
  <c r="M119" i="1"/>
  <c r="M134" i="1"/>
  <c r="M36" i="1"/>
  <c r="M37" i="1"/>
  <c r="M42" i="1"/>
  <c r="M137" i="1"/>
  <c r="M30" i="1"/>
  <c r="M40" i="1"/>
  <c r="P193" i="1"/>
  <c r="P192" i="1"/>
  <c r="X6" i="1" s="1"/>
  <c r="P194" i="1"/>
  <c r="P195" i="1" s="1"/>
  <c r="AE6" i="1" s="1"/>
  <c r="K140" i="1"/>
  <c r="K125" i="1"/>
  <c r="K131" i="1"/>
  <c r="K137" i="1"/>
  <c r="K123" i="1"/>
  <c r="K130" i="1"/>
  <c r="K138" i="1"/>
  <c r="K126" i="1"/>
  <c r="K133" i="1"/>
  <c r="K119" i="1"/>
  <c r="K120" i="1"/>
  <c r="K127" i="1"/>
  <c r="K134" i="1"/>
  <c r="K132" i="1"/>
  <c r="K29" i="1"/>
  <c r="K35" i="1"/>
  <c r="K41" i="1"/>
  <c r="K47" i="1"/>
  <c r="K121" i="1"/>
  <c r="K135" i="1"/>
  <c r="K122" i="1"/>
  <c r="K136" i="1"/>
  <c r="K31" i="1"/>
  <c r="K37" i="1"/>
  <c r="K43" i="1"/>
  <c r="K124" i="1"/>
  <c r="K139" i="1"/>
  <c r="K32" i="1"/>
  <c r="K38" i="1"/>
  <c r="K44" i="1"/>
  <c r="K28" i="1"/>
  <c r="K40" i="1"/>
  <c r="K39" i="1"/>
  <c r="K30" i="1"/>
  <c r="K42" i="1"/>
  <c r="K34" i="1"/>
  <c r="K27" i="1"/>
  <c r="K128" i="1"/>
  <c r="K33" i="1"/>
  <c r="K45" i="1"/>
  <c r="K46" i="1"/>
  <c r="K129" i="1"/>
  <c r="K36" i="1"/>
  <c r="K26" i="1"/>
  <c r="M194" i="1"/>
  <c r="M195" i="1" s="1"/>
  <c r="AB6" i="1" s="1"/>
  <c r="M193" i="1"/>
  <c r="M192" i="1"/>
  <c r="U6" i="1" s="1"/>
  <c r="P121" i="1"/>
  <c r="P127" i="1"/>
  <c r="P133" i="1"/>
  <c r="P139" i="1"/>
  <c r="P128" i="1"/>
  <c r="P131" i="1"/>
  <c r="P130" i="1"/>
  <c r="P140" i="1"/>
  <c r="P123" i="1"/>
  <c r="P126" i="1"/>
  <c r="P136" i="1"/>
  <c r="P119" i="1"/>
  <c r="P134" i="1"/>
  <c r="P137" i="1"/>
  <c r="P26" i="1"/>
  <c r="P32" i="1"/>
  <c r="P38" i="1"/>
  <c r="P44" i="1"/>
  <c r="P120" i="1"/>
  <c r="P129" i="1"/>
  <c r="P132" i="1"/>
  <c r="P31" i="1"/>
  <c r="P37" i="1"/>
  <c r="P135" i="1"/>
  <c r="P138" i="1"/>
  <c r="P30" i="1"/>
  <c r="P36" i="1"/>
  <c r="P42" i="1"/>
  <c r="P124" i="1"/>
  <c r="P29" i="1"/>
  <c r="P35" i="1"/>
  <c r="P41" i="1"/>
  <c r="P47" i="1"/>
  <c r="P40" i="1"/>
  <c r="P27" i="1"/>
  <c r="P45" i="1"/>
  <c r="P122" i="1"/>
  <c r="P28" i="1"/>
  <c r="P43" i="1"/>
  <c r="P46" i="1"/>
  <c r="P34" i="1"/>
  <c r="P125" i="1"/>
  <c r="P39" i="1"/>
  <c r="P33" i="1"/>
  <c r="N194" i="1"/>
  <c r="N195" i="1" s="1"/>
  <c r="AC6" i="1" s="1"/>
  <c r="N192" i="1"/>
  <c r="V6" i="1" s="1"/>
  <c r="N193" i="1"/>
  <c r="L119" i="1"/>
  <c r="L123" i="1"/>
  <c r="L129" i="1"/>
  <c r="L135" i="1"/>
  <c r="L126" i="1"/>
  <c r="L136" i="1"/>
  <c r="L139" i="1"/>
  <c r="L120" i="1"/>
  <c r="L122" i="1"/>
  <c r="L125" i="1"/>
  <c r="L128" i="1"/>
  <c r="L138" i="1"/>
  <c r="L131" i="1"/>
  <c r="L134" i="1"/>
  <c r="L132" i="1"/>
  <c r="L28" i="1"/>
  <c r="L34" i="1"/>
  <c r="L40" i="1"/>
  <c r="L46" i="1"/>
  <c r="L124" i="1"/>
  <c r="L127" i="1"/>
  <c r="L33" i="1"/>
  <c r="L121" i="1"/>
  <c r="L130" i="1"/>
  <c r="L133" i="1"/>
  <c r="L26" i="1"/>
  <c r="L32" i="1"/>
  <c r="L38" i="1"/>
  <c r="L44" i="1"/>
  <c r="L31" i="1"/>
  <c r="L37" i="1"/>
  <c r="L43" i="1"/>
  <c r="L140" i="1"/>
  <c r="L35" i="1"/>
  <c r="L41" i="1"/>
  <c r="L36" i="1"/>
  <c r="L39" i="1"/>
  <c r="L29" i="1"/>
  <c r="L42" i="1"/>
  <c r="L30" i="1"/>
  <c r="L137" i="1"/>
  <c r="L27" i="1"/>
  <c r="L47" i="1"/>
  <c r="L45" i="1"/>
  <c r="K194" i="1"/>
  <c r="K195" i="1" s="1"/>
  <c r="Z6" i="1" s="1"/>
  <c r="K193" i="1"/>
  <c r="K192" i="1"/>
  <c r="S6" i="1" s="1"/>
  <c r="N121" i="1"/>
  <c r="N119" i="1"/>
  <c r="N125" i="1"/>
  <c r="N131" i="1"/>
  <c r="N137" i="1"/>
  <c r="N127" i="1"/>
  <c r="N130" i="1"/>
  <c r="N140" i="1"/>
  <c r="N126" i="1"/>
  <c r="N129" i="1"/>
  <c r="N139" i="1"/>
  <c r="N120" i="1"/>
  <c r="N132" i="1"/>
  <c r="N135" i="1"/>
  <c r="N123" i="1"/>
  <c r="N30" i="1"/>
  <c r="N36" i="1"/>
  <c r="N42" i="1"/>
  <c r="N138" i="1"/>
  <c r="N29" i="1"/>
  <c r="N35" i="1"/>
  <c r="N124" i="1"/>
  <c r="N28" i="1"/>
  <c r="N34" i="1"/>
  <c r="N40" i="1"/>
  <c r="N46" i="1"/>
  <c r="N133" i="1"/>
  <c r="N136" i="1"/>
  <c r="N27" i="1"/>
  <c r="N33" i="1"/>
  <c r="N39" i="1"/>
  <c r="N45" i="1"/>
  <c r="N122" i="1"/>
  <c r="N31" i="1"/>
  <c r="N43" i="1"/>
  <c r="N128" i="1"/>
  <c r="N38" i="1"/>
  <c r="N32" i="1"/>
  <c r="N41" i="1"/>
  <c r="N26" i="1"/>
  <c r="N44" i="1"/>
  <c r="N47" i="1"/>
  <c r="N134" i="1"/>
  <c r="N37" i="1"/>
  <c r="O122" i="1"/>
  <c r="O120" i="1"/>
  <c r="O126" i="1"/>
  <c r="O132" i="1"/>
  <c r="O138" i="1"/>
  <c r="O119" i="1"/>
  <c r="O124" i="1"/>
  <c r="O134" i="1"/>
  <c r="O137" i="1"/>
  <c r="O123" i="1"/>
  <c r="O133" i="1"/>
  <c r="O136" i="1"/>
  <c r="O129" i="1"/>
  <c r="O139" i="1"/>
  <c r="O140" i="1"/>
  <c r="O31" i="1"/>
  <c r="O37" i="1"/>
  <c r="O43" i="1"/>
  <c r="O135" i="1"/>
  <c r="O30" i="1"/>
  <c r="O36" i="1"/>
  <c r="O29" i="1"/>
  <c r="O35" i="1"/>
  <c r="O41" i="1"/>
  <c r="O47" i="1"/>
  <c r="O121" i="1"/>
  <c r="O127" i="1"/>
  <c r="O130" i="1"/>
  <c r="O28" i="1"/>
  <c r="O34" i="1"/>
  <c r="O40" i="1"/>
  <c r="O46" i="1"/>
  <c r="O128" i="1"/>
  <c r="O38" i="1"/>
  <c r="O27" i="1"/>
  <c r="O45" i="1"/>
  <c r="O131" i="1"/>
  <c r="O125" i="1"/>
  <c r="O32" i="1"/>
  <c r="O39" i="1"/>
  <c r="O44" i="1"/>
  <c r="O26" i="1"/>
  <c r="O33" i="1"/>
  <c r="O42" i="1"/>
  <c r="O192" i="1"/>
  <c r="W6" i="1" s="1"/>
  <c r="O194" i="1"/>
  <c r="O195" i="1" s="1"/>
  <c r="AD6" i="1" s="1"/>
  <c r="O193" i="1"/>
  <c r="L193" i="1"/>
  <c r="L192" i="1"/>
  <c r="T6" i="1" s="1"/>
  <c r="L194" i="1"/>
  <c r="L195" i="1" s="1"/>
  <c r="AA6" i="1" s="1"/>
  <c r="H55" i="1"/>
  <c r="H56" i="1" s="1"/>
  <c r="G55" i="1"/>
  <c r="G56" i="1" s="1"/>
  <c r="F55" i="1"/>
  <c r="F56" i="1" s="1"/>
  <c r="E55" i="1"/>
  <c r="E56" i="1" s="1"/>
  <c r="D55" i="1"/>
  <c r="D56" i="1" s="1"/>
  <c r="C55" i="1"/>
  <c r="C56" i="1" s="1"/>
  <c r="H54" i="1"/>
  <c r="G54" i="1"/>
  <c r="F54" i="1"/>
  <c r="E54" i="1"/>
  <c r="D54" i="1"/>
  <c r="C54" i="1"/>
  <c r="H53" i="1"/>
  <c r="G53" i="1"/>
  <c r="F53" i="1"/>
  <c r="E53" i="1"/>
  <c r="D53" i="1"/>
  <c r="C53" i="1"/>
  <c r="H28" i="1"/>
  <c r="H29" i="1" s="1"/>
  <c r="G28" i="1"/>
  <c r="G29" i="1" s="1"/>
  <c r="F28" i="1"/>
  <c r="F29" i="1" s="1"/>
  <c r="E28" i="1"/>
  <c r="E29" i="1" s="1"/>
  <c r="D28" i="1"/>
  <c r="D29" i="1" s="1"/>
  <c r="C28" i="1"/>
  <c r="C29" i="1" s="1"/>
  <c r="H27" i="1"/>
  <c r="G27" i="1"/>
  <c r="F27" i="1"/>
  <c r="E27" i="1"/>
  <c r="D27" i="1"/>
  <c r="C27" i="1"/>
  <c r="H26" i="1"/>
  <c r="G26" i="1"/>
  <c r="F26" i="1"/>
  <c r="E26" i="1"/>
  <c r="D26" i="1"/>
  <c r="C26" i="1"/>
  <c r="N201" i="1" l="1"/>
  <c r="N206" i="1"/>
  <c r="N211" i="1"/>
  <c r="N216" i="1"/>
  <c r="N220" i="1"/>
  <c r="N200" i="1"/>
  <c r="N210" i="1"/>
  <c r="N215" i="1"/>
  <c r="N219" i="1"/>
  <c r="N198" i="1"/>
  <c r="N204" i="1"/>
  <c r="N197" i="1"/>
  <c r="N203" i="1"/>
  <c r="N208" i="1"/>
  <c r="N213" i="1"/>
  <c r="N217" i="1"/>
  <c r="N199" i="1"/>
  <c r="N214" i="1"/>
  <c r="N218" i="1"/>
  <c r="N96" i="1"/>
  <c r="N212" i="1"/>
  <c r="N205" i="1"/>
  <c r="N98" i="1"/>
  <c r="N104" i="1"/>
  <c r="N110" i="1"/>
  <c r="N116" i="1"/>
  <c r="N207" i="1"/>
  <c r="N97" i="1"/>
  <c r="N102" i="1"/>
  <c r="N108" i="1"/>
  <c r="N114" i="1"/>
  <c r="N209" i="1"/>
  <c r="N101" i="1"/>
  <c r="N107" i="1"/>
  <c r="N113" i="1"/>
  <c r="N202" i="1"/>
  <c r="N109" i="1"/>
  <c r="N2" i="1"/>
  <c r="N7" i="1"/>
  <c r="N13" i="1"/>
  <c r="N19" i="1"/>
  <c r="N100" i="1"/>
  <c r="N112" i="1"/>
  <c r="N105" i="1"/>
  <c r="N117" i="1"/>
  <c r="N5" i="1"/>
  <c r="N11" i="1"/>
  <c r="N17" i="1"/>
  <c r="N23" i="1"/>
  <c r="N103" i="1"/>
  <c r="N115" i="1"/>
  <c r="N4" i="1"/>
  <c r="N10" i="1"/>
  <c r="N16" i="1"/>
  <c r="N22" i="1"/>
  <c r="N106" i="1"/>
  <c r="N14" i="1"/>
  <c r="N24" i="1"/>
  <c r="N15" i="1"/>
  <c r="N20" i="1"/>
  <c r="N118" i="1"/>
  <c r="N9" i="1"/>
  <c r="N99" i="1"/>
  <c r="N12" i="1"/>
  <c r="N25" i="1"/>
  <c r="N3" i="1"/>
  <c r="N8" i="1"/>
  <c r="N18" i="1"/>
  <c r="N111" i="1"/>
  <c r="N21" i="1"/>
  <c r="N6" i="1"/>
  <c r="M200" i="1"/>
  <c r="M210" i="1"/>
  <c r="M215" i="1"/>
  <c r="M219" i="1"/>
  <c r="M199" i="1"/>
  <c r="M205" i="1"/>
  <c r="M209" i="1"/>
  <c r="M214" i="1"/>
  <c r="M218" i="1"/>
  <c r="M197" i="1"/>
  <c r="M203" i="1"/>
  <c r="M208" i="1"/>
  <c r="M213" i="1"/>
  <c r="M217" i="1"/>
  <c r="M202" i="1"/>
  <c r="M207" i="1"/>
  <c r="M212" i="1"/>
  <c r="M204" i="1"/>
  <c r="M201" i="1"/>
  <c r="M216" i="1"/>
  <c r="M220" i="1"/>
  <c r="M198" i="1"/>
  <c r="M103" i="1"/>
  <c r="M109" i="1"/>
  <c r="M115" i="1"/>
  <c r="M206" i="1"/>
  <c r="M101" i="1"/>
  <c r="M107" i="1"/>
  <c r="M113" i="1"/>
  <c r="M100" i="1"/>
  <c r="M106" i="1"/>
  <c r="M112" i="1"/>
  <c r="M118" i="1"/>
  <c r="M97" i="1"/>
  <c r="M102" i="1"/>
  <c r="M114" i="1"/>
  <c r="M6" i="1"/>
  <c r="M12" i="1"/>
  <c r="M18" i="1"/>
  <c r="M24" i="1"/>
  <c r="M105" i="1"/>
  <c r="M117" i="1"/>
  <c r="M98" i="1"/>
  <c r="M110" i="1"/>
  <c r="M4" i="1"/>
  <c r="M10" i="1"/>
  <c r="M16" i="1"/>
  <c r="M22" i="1"/>
  <c r="M211" i="1"/>
  <c r="M108" i="1"/>
  <c r="M3" i="1"/>
  <c r="M9" i="1"/>
  <c r="M15" i="1"/>
  <c r="M21" i="1"/>
  <c r="M99" i="1"/>
  <c r="M2" i="1"/>
  <c r="M7" i="1"/>
  <c r="M19" i="1"/>
  <c r="M25" i="1"/>
  <c r="M14" i="1"/>
  <c r="M5" i="1"/>
  <c r="M17" i="1"/>
  <c r="M104" i="1"/>
  <c r="M8" i="1"/>
  <c r="M20" i="1"/>
  <c r="M111" i="1"/>
  <c r="M116" i="1"/>
  <c r="M13" i="1"/>
  <c r="M96" i="1"/>
  <c r="M11" i="1"/>
  <c r="M23" i="1"/>
  <c r="O202" i="1"/>
  <c r="O207" i="1"/>
  <c r="O212" i="1"/>
  <c r="O201" i="1"/>
  <c r="O206" i="1"/>
  <c r="O211" i="1"/>
  <c r="O216" i="1"/>
  <c r="O220" i="1"/>
  <c r="O199" i="1"/>
  <c r="O205" i="1"/>
  <c r="O209" i="1"/>
  <c r="O214" i="1"/>
  <c r="O218" i="1"/>
  <c r="O198" i="1"/>
  <c r="O204" i="1"/>
  <c r="O210" i="1"/>
  <c r="O200" i="1"/>
  <c r="O215" i="1"/>
  <c r="O219" i="1"/>
  <c r="O197" i="1"/>
  <c r="O208" i="1"/>
  <c r="O99" i="1"/>
  <c r="O105" i="1"/>
  <c r="O111" i="1"/>
  <c r="O117" i="1"/>
  <c r="O213" i="1"/>
  <c r="O103" i="1"/>
  <c r="O109" i="1"/>
  <c r="O115" i="1"/>
  <c r="O97" i="1"/>
  <c r="O102" i="1"/>
  <c r="O108" i="1"/>
  <c r="O114" i="1"/>
  <c r="O104" i="1"/>
  <c r="O116" i="1"/>
  <c r="O8" i="1"/>
  <c r="O14" i="1"/>
  <c r="O20" i="1"/>
  <c r="O203" i="1"/>
  <c r="O107" i="1"/>
  <c r="O100" i="1"/>
  <c r="O112" i="1"/>
  <c r="O25" i="1"/>
  <c r="O6" i="1"/>
  <c r="O12" i="1"/>
  <c r="O18" i="1"/>
  <c r="O24" i="1"/>
  <c r="O98" i="1"/>
  <c r="O110" i="1"/>
  <c r="O5" i="1"/>
  <c r="O11" i="1"/>
  <c r="O17" i="1"/>
  <c r="O23" i="1"/>
  <c r="O217" i="1"/>
  <c r="O113" i="1"/>
  <c r="O9" i="1"/>
  <c r="O21" i="1"/>
  <c r="O19" i="1"/>
  <c r="O96" i="1"/>
  <c r="O4" i="1"/>
  <c r="O16" i="1"/>
  <c r="O106" i="1"/>
  <c r="O2" i="1"/>
  <c r="O7" i="1"/>
  <c r="O22" i="1"/>
  <c r="O101" i="1"/>
  <c r="O10" i="1"/>
  <c r="O15" i="1"/>
  <c r="O3" i="1"/>
  <c r="O13" i="1"/>
  <c r="O118" i="1"/>
  <c r="K201" i="1"/>
  <c r="K207" i="1"/>
  <c r="K213" i="1"/>
  <c r="K219" i="1"/>
  <c r="K202" i="1"/>
  <c r="K208" i="1"/>
  <c r="K214" i="1"/>
  <c r="K220" i="1"/>
  <c r="K198" i="1"/>
  <c r="K204" i="1"/>
  <c r="K210" i="1"/>
  <c r="K216" i="1"/>
  <c r="K199" i="1"/>
  <c r="K205" i="1"/>
  <c r="K211" i="1"/>
  <c r="K217" i="1"/>
  <c r="K203" i="1"/>
  <c r="K197" i="1"/>
  <c r="K209" i="1"/>
  <c r="K212" i="1"/>
  <c r="K110" i="1"/>
  <c r="K99" i="1"/>
  <c r="K105" i="1"/>
  <c r="K200" i="1"/>
  <c r="K206" i="1"/>
  <c r="K117" i="1"/>
  <c r="K112" i="1"/>
  <c r="K101" i="1"/>
  <c r="K107" i="1"/>
  <c r="K215" i="1"/>
  <c r="K114" i="1"/>
  <c r="K113" i="1"/>
  <c r="K102" i="1"/>
  <c r="K108" i="1"/>
  <c r="K218" i="1"/>
  <c r="K118" i="1"/>
  <c r="K100" i="1"/>
  <c r="K8" i="1"/>
  <c r="K14" i="1"/>
  <c r="K20" i="1"/>
  <c r="K2" i="1"/>
  <c r="K115" i="1"/>
  <c r="K103" i="1"/>
  <c r="K116" i="1"/>
  <c r="K104" i="1"/>
  <c r="K4" i="1"/>
  <c r="K10" i="1"/>
  <c r="K16" i="1"/>
  <c r="K22" i="1"/>
  <c r="K111" i="1"/>
  <c r="K106" i="1"/>
  <c r="K5" i="1"/>
  <c r="K11" i="1"/>
  <c r="K17" i="1"/>
  <c r="K23" i="1"/>
  <c r="K18" i="1"/>
  <c r="K97" i="1"/>
  <c r="K7" i="1"/>
  <c r="K19" i="1"/>
  <c r="K9" i="1"/>
  <c r="K6" i="1"/>
  <c r="K98" i="1"/>
  <c r="K21" i="1"/>
  <c r="K24" i="1"/>
  <c r="K25" i="1"/>
  <c r="K109" i="1"/>
  <c r="K12" i="1"/>
  <c r="K15" i="1"/>
  <c r="K96" i="1"/>
  <c r="K13" i="1"/>
  <c r="K3" i="1"/>
  <c r="P2" i="1"/>
  <c r="P96" i="1"/>
  <c r="P197" i="1"/>
  <c r="P203" i="1"/>
  <c r="P208" i="1"/>
  <c r="P213" i="1"/>
  <c r="P217" i="1"/>
  <c r="P202" i="1"/>
  <c r="P207" i="1"/>
  <c r="P212" i="1"/>
  <c r="P200" i="1"/>
  <c r="P210" i="1"/>
  <c r="P215" i="1"/>
  <c r="P219" i="1"/>
  <c r="P199" i="1"/>
  <c r="P205" i="1"/>
  <c r="P209" i="1"/>
  <c r="P214" i="1"/>
  <c r="P218" i="1"/>
  <c r="P206" i="1"/>
  <c r="P211" i="1"/>
  <c r="P97" i="1"/>
  <c r="P204" i="1"/>
  <c r="P220" i="1"/>
  <c r="P100" i="1"/>
  <c r="P106" i="1"/>
  <c r="P112" i="1"/>
  <c r="P118" i="1"/>
  <c r="P198" i="1"/>
  <c r="P98" i="1"/>
  <c r="P104" i="1"/>
  <c r="P110" i="1"/>
  <c r="P116" i="1"/>
  <c r="P201" i="1"/>
  <c r="P216" i="1"/>
  <c r="P103" i="1"/>
  <c r="P109" i="1"/>
  <c r="P115" i="1"/>
  <c r="P99" i="1"/>
  <c r="P111" i="1"/>
  <c r="P3" i="1"/>
  <c r="P9" i="1"/>
  <c r="P15" i="1"/>
  <c r="P21" i="1"/>
  <c r="P25" i="1"/>
  <c r="P102" i="1"/>
  <c r="P114" i="1"/>
  <c r="P107" i="1"/>
  <c r="P7" i="1"/>
  <c r="P13" i="1"/>
  <c r="P19" i="1"/>
  <c r="P105" i="1"/>
  <c r="P117" i="1"/>
  <c r="P6" i="1"/>
  <c r="P12" i="1"/>
  <c r="P18" i="1"/>
  <c r="P24" i="1"/>
  <c r="P11" i="1"/>
  <c r="P4" i="1"/>
  <c r="P16" i="1"/>
  <c r="P14" i="1"/>
  <c r="P23" i="1"/>
  <c r="P113" i="1"/>
  <c r="P17" i="1"/>
  <c r="P10" i="1"/>
  <c r="P20" i="1"/>
  <c r="P108" i="1"/>
  <c r="P5" i="1"/>
  <c r="P22" i="1"/>
  <c r="P8" i="1"/>
  <c r="P101" i="1"/>
  <c r="L206" i="1"/>
  <c r="L214" i="1"/>
  <c r="L199" i="1"/>
  <c r="L205" i="1"/>
  <c r="L218" i="1"/>
  <c r="L198" i="1"/>
  <c r="L204" i="1"/>
  <c r="L217" i="1"/>
  <c r="L209" i="1"/>
  <c r="L202" i="1"/>
  <c r="L207" i="1"/>
  <c r="L212" i="1"/>
  <c r="L201" i="1"/>
  <c r="L211" i="1"/>
  <c r="L216" i="1"/>
  <c r="L220" i="1"/>
  <c r="L203" i="1"/>
  <c r="L197" i="1"/>
  <c r="L208" i="1"/>
  <c r="L213" i="1"/>
  <c r="L97" i="1"/>
  <c r="L102" i="1"/>
  <c r="L108" i="1"/>
  <c r="L114" i="1"/>
  <c r="L200" i="1"/>
  <c r="L215" i="1"/>
  <c r="L100" i="1"/>
  <c r="L106" i="1"/>
  <c r="L112" i="1"/>
  <c r="L118" i="1"/>
  <c r="L96" i="1"/>
  <c r="L99" i="1"/>
  <c r="L105" i="1"/>
  <c r="L111" i="1"/>
  <c r="L117" i="1"/>
  <c r="L107" i="1"/>
  <c r="L5" i="1"/>
  <c r="L11" i="1"/>
  <c r="L17" i="1"/>
  <c r="L23" i="1"/>
  <c r="L98" i="1"/>
  <c r="L110" i="1"/>
  <c r="L210" i="1"/>
  <c r="L103" i="1"/>
  <c r="L115" i="1"/>
  <c r="L3" i="1"/>
  <c r="L9" i="1"/>
  <c r="L15" i="1"/>
  <c r="L21" i="1"/>
  <c r="L101" i="1"/>
  <c r="L113" i="1"/>
  <c r="L25" i="1"/>
  <c r="L8" i="1"/>
  <c r="L14" i="1"/>
  <c r="L20" i="1"/>
  <c r="L12" i="1"/>
  <c r="L24" i="1"/>
  <c r="L10" i="1"/>
  <c r="L6" i="1"/>
  <c r="L104" i="1"/>
  <c r="L2" i="1"/>
  <c r="L219" i="1"/>
  <c r="L22" i="1"/>
  <c r="L18" i="1"/>
  <c r="L19" i="1"/>
  <c r="L116" i="1"/>
  <c r="L13" i="1"/>
  <c r="L7" i="1"/>
  <c r="L109" i="1"/>
  <c r="L4" i="1"/>
  <c r="L16" i="1"/>
  <c r="L92" i="1" l="1"/>
  <c r="T4" i="1" s="1"/>
  <c r="L93" i="1"/>
  <c r="L94" i="1"/>
  <c r="L95" i="1" s="1"/>
  <c r="AA4" i="1" s="1"/>
  <c r="M141" i="1"/>
  <c r="U5" i="1" s="1"/>
  <c r="M143" i="1"/>
  <c r="M144" i="1" s="1"/>
  <c r="AB5" i="1" s="1"/>
  <c r="M142" i="1"/>
  <c r="K141" i="1"/>
  <c r="K143" i="1"/>
  <c r="K144" i="1" s="1"/>
  <c r="Z5" i="1" s="1"/>
  <c r="K142" i="1"/>
  <c r="O222" i="1"/>
  <c r="O221" i="1"/>
  <c r="W7" i="1" s="1"/>
  <c r="O223" i="1"/>
  <c r="O224" i="1" s="1"/>
  <c r="AD7" i="1" s="1"/>
  <c r="N223" i="1"/>
  <c r="N224" i="1" s="1"/>
  <c r="AC7" i="1" s="1"/>
  <c r="N221" i="1"/>
  <c r="V7" i="1" s="1"/>
  <c r="N222" i="1"/>
  <c r="P222" i="1"/>
  <c r="P221" i="1"/>
  <c r="X7" i="1" s="1"/>
  <c r="P223" i="1"/>
  <c r="P224" i="1" s="1"/>
  <c r="AE7" i="1" s="1"/>
  <c r="M222" i="1"/>
  <c r="K94" i="1"/>
  <c r="K95" i="1" s="1"/>
  <c r="Z4" i="1" s="1"/>
  <c r="K93" i="1"/>
  <c r="K92" i="1"/>
  <c r="S4" i="1" s="1"/>
  <c r="N142" i="1"/>
  <c r="N141" i="1"/>
  <c r="V5" i="1" s="1"/>
  <c r="N143" i="1"/>
  <c r="N144" i="1" s="1"/>
  <c r="AC5" i="1" s="1"/>
  <c r="P142" i="1"/>
  <c r="P141" i="1"/>
  <c r="X5" i="1" s="1"/>
  <c r="P143" i="1"/>
  <c r="P144" i="1" s="1"/>
  <c r="AE5" i="1" s="1"/>
  <c r="P94" i="1"/>
  <c r="P95" i="1" s="1"/>
  <c r="AE4" i="1" s="1"/>
  <c r="P93" i="1"/>
  <c r="P92" i="1"/>
  <c r="X4" i="1" s="1"/>
  <c r="K223" i="1"/>
  <c r="K224" i="1" s="1"/>
  <c r="Z7" i="1" s="1"/>
  <c r="K222" i="1"/>
  <c r="K221" i="1"/>
  <c r="S7" i="1" s="1"/>
  <c r="O141" i="1"/>
  <c r="W5" i="1" s="1"/>
  <c r="O143" i="1"/>
  <c r="O144" i="1" s="1"/>
  <c r="AD5" i="1" s="1"/>
  <c r="O142" i="1"/>
  <c r="M223" i="1"/>
  <c r="M224" i="1" s="1"/>
  <c r="AB7" i="1" s="1"/>
  <c r="M221" i="1"/>
  <c r="U7" i="1" s="1"/>
  <c r="N94" i="1"/>
  <c r="N95" i="1" s="1"/>
  <c r="AC4" i="1" s="1"/>
  <c r="N92" i="1"/>
  <c r="V4" i="1" s="1"/>
  <c r="N93" i="1"/>
  <c r="L143" i="1"/>
  <c r="L144" i="1" s="1"/>
  <c r="AA5" i="1" s="1"/>
  <c r="L141" i="1"/>
  <c r="T5" i="1" s="1"/>
  <c r="L142" i="1"/>
  <c r="L221" i="1"/>
  <c r="T7" i="1" s="1"/>
  <c r="L223" i="1"/>
  <c r="L224" i="1" s="1"/>
  <c r="AA7" i="1" s="1"/>
  <c r="L222" i="1"/>
  <c r="O93" i="1"/>
  <c r="O92" i="1"/>
  <c r="W4" i="1" s="1"/>
  <c r="O94" i="1"/>
  <c r="O95" i="1" s="1"/>
  <c r="AD4" i="1" s="1"/>
  <c r="M93" i="1"/>
  <c r="M92" i="1"/>
  <c r="U4" i="1" s="1"/>
  <c r="M94" i="1"/>
  <c r="M95" i="1" s="1"/>
  <c r="AB4" i="1" s="1"/>
</calcChain>
</file>

<file path=xl/sharedStrings.xml><?xml version="1.0" encoding="utf-8"?>
<sst xmlns="http://schemas.openxmlformats.org/spreadsheetml/2006/main" count="589" uniqueCount="62">
  <si>
    <t>Compound</t>
  </si>
  <si>
    <t>Body Length (µm)</t>
  </si>
  <si>
    <t>Eye Size (µm²)</t>
  </si>
  <si>
    <t>Pericardial Area (µm²)</t>
  </si>
  <si>
    <t>Head size (µm²)</t>
  </si>
  <si>
    <t>Yolk size (µm²)</t>
  </si>
  <si>
    <t>Otolith diameter (µm)</t>
  </si>
  <si>
    <t>Control</t>
  </si>
  <si>
    <t>otolith diameter (µm)</t>
  </si>
  <si>
    <t>SE</t>
  </si>
  <si>
    <t>3500 MHz</t>
  </si>
  <si>
    <t>Body Length (mm)</t>
  </si>
  <si>
    <t>Eye Size (mm²)</t>
  </si>
  <si>
    <t>Pericardial Area (mm²)</t>
  </si>
  <si>
    <t>Head size (mm²)</t>
  </si>
  <si>
    <t>Yolk size (mm²)</t>
  </si>
  <si>
    <t>Mean  Control</t>
  </si>
  <si>
    <t>Trimmean (10%)</t>
  </si>
  <si>
    <t>SD</t>
  </si>
  <si>
    <t>Mean 700 MHz</t>
  </si>
  <si>
    <t>Mean 3500 MHz</t>
  </si>
  <si>
    <t>Otolith diameter (mm)</t>
  </si>
  <si>
    <t xml:space="preserve">Mean  </t>
  </si>
  <si>
    <t>700 1h</t>
  </si>
  <si>
    <t>Body Length % control</t>
  </si>
  <si>
    <t xml:space="preserve">Eye Size </t>
  </si>
  <si>
    <t>Pericardial Area</t>
  </si>
  <si>
    <t>Head size</t>
  </si>
  <si>
    <t>Yolk size</t>
  </si>
  <si>
    <t>Otolith diameter</t>
  </si>
  <si>
    <t>700 MHz 1h</t>
  </si>
  <si>
    <t>701 MHz 1h</t>
  </si>
  <si>
    <t>702 MHz 1h</t>
  </si>
  <si>
    <t>703 MHz 1h</t>
  </si>
  <si>
    <t>704 MHz 1h</t>
  </si>
  <si>
    <t>705 MHz 1h</t>
  </si>
  <si>
    <t>706 MHz 1h</t>
  </si>
  <si>
    <t>707 MHz 1h</t>
  </si>
  <si>
    <t>708 MHz 1h</t>
  </si>
  <si>
    <t>709 MHz 1h</t>
  </si>
  <si>
    <t>710 MHz 1h</t>
  </si>
  <si>
    <t>711 MHz 1h</t>
  </si>
  <si>
    <t>712 MHz 1h</t>
  </si>
  <si>
    <t>713 MHz 1h</t>
  </si>
  <si>
    <t>714 MHz 1h</t>
  </si>
  <si>
    <t>715 MHz 1h</t>
  </si>
  <si>
    <t>716 MHz 1h</t>
  </si>
  <si>
    <t>717 MHz 1h</t>
  </si>
  <si>
    <t>718 MHz 1h</t>
  </si>
  <si>
    <t>719 MHz 1h</t>
  </si>
  <si>
    <t>720 MHz 1h</t>
  </si>
  <si>
    <t>721 MHz 1h</t>
  </si>
  <si>
    <t>722 MHz 1h</t>
  </si>
  <si>
    <t>Control 700</t>
  </si>
  <si>
    <t>700MHz 4h</t>
  </si>
  <si>
    <t>700 4h</t>
  </si>
  <si>
    <t>700 MHz 4h</t>
  </si>
  <si>
    <t>3500 MHz 4h</t>
  </si>
  <si>
    <t>3500 MHz 1h</t>
  </si>
  <si>
    <t>Mean 3500 MHz 1h</t>
  </si>
  <si>
    <t>Control 3500</t>
  </si>
  <si>
    <t>Mean 3500 MHz 4h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</si>
</sst>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4"/>
      <color rgb="FFC9211E"/>
      <name val="Calibri"/>
      <charset val="1"/>
    </font>
    <font>
      <sz val="11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</font>
    <font>
      <b/>
      <sz val="11"/>
      <color theme="8"/>
      <name val="Calibri"/>
      <family val="2"/>
    </font>
    <font>
      <b/>
      <sz val="11"/>
      <color theme="9" tint="-0.499984740745262"/>
      <name val="Calibri"/>
      <family val="2"/>
    </font>
    <font>
      <b/>
      <sz val="11"/>
      <color theme="4" tint="-0.499984740745262"/>
      <name val="Calibri"/>
      <family val="2"/>
    </font>
    <font>
      <b/>
      <sz val="11"/>
      <color theme="5" tint="-0.249977111117893"/>
      <name val="Calibri"/>
      <family val="2"/>
    </font>
    <font>
      <sz val="18"/>
      <name val="Arial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0" fillId="0" borderId="1" xfId="0" applyFont="1" applyFill="1" applyBorder="1" applyAlignment="1">
      <alignment horizontal="left" wrapText="1" readingOrder="1"/>
    </xf>
    <xf numFmtId="0" fontId="10" fillId="0" borderId="1" xfId="0" applyFont="1" applyFill="1" applyBorder="1" applyAlignment="1">
      <alignment horizontal="right" wrapText="1" readingOrder="1"/>
    </xf>
    <xf numFmtId="0" fontId="9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04"/>
  <sheetViews>
    <sheetView tabSelected="1" workbookViewId="0">
      <selection activeCell="R31" sqref="R31"/>
    </sheetView>
  </sheetViews>
  <sheetFormatPr baseColWidth="10" defaultColWidth="9.140625" defaultRowHeight="15" x14ac:dyDescent="0.25"/>
  <cols>
    <col min="1" max="1" width="12" bestFit="1" customWidth="1"/>
    <col min="2" max="2" width="8.7109375" customWidth="1"/>
    <col min="3" max="3" width="16.7109375" bestFit="1" customWidth="1"/>
    <col min="4" max="4" width="13.5703125" bestFit="1" customWidth="1"/>
    <col min="5" max="5" width="20.5703125" bestFit="1" customWidth="1"/>
    <col min="6" max="6" width="14.85546875" bestFit="1" customWidth="1"/>
    <col min="7" max="7" width="14" bestFit="1" customWidth="1"/>
    <col min="8" max="8" width="20.7109375" bestFit="1" customWidth="1"/>
    <col min="9" max="14" width="20.7109375" customWidth="1"/>
    <col min="15" max="15" width="14" bestFit="1" customWidth="1"/>
    <col min="16" max="16" width="20.7109375" bestFit="1" customWidth="1"/>
    <col min="17" max="17" width="20.7109375" customWidth="1"/>
    <col min="18" max="18" width="33" bestFit="1" customWidth="1"/>
    <col min="19" max="19" width="17.28515625" bestFit="1" customWidth="1"/>
    <col min="20" max="20" width="14.140625" bestFit="1" customWidth="1"/>
    <col min="21" max="23" width="8.7109375" customWidth="1"/>
    <col min="24" max="24" width="20.42578125" bestFit="1" customWidth="1"/>
    <col min="25" max="1030" width="8.7109375" customWidth="1"/>
  </cols>
  <sheetData>
    <row r="1" spans="1:31" ht="18.75" x14ac:dyDescent="0.3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K1" t="s">
        <v>24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R1" s="1"/>
      <c r="S1" s="1"/>
      <c r="T1" s="1"/>
    </row>
    <row r="2" spans="1:31" x14ac:dyDescent="0.25">
      <c r="A2" t="s">
        <v>7</v>
      </c>
      <c r="C2">
        <v>3240.6046351452901</v>
      </c>
      <c r="D2">
        <v>57014.377030729003</v>
      </c>
      <c r="E2">
        <v>19399.4351122343</v>
      </c>
      <c r="F2">
        <v>227388.56208456299</v>
      </c>
      <c r="G2">
        <v>178045.82811272299</v>
      </c>
      <c r="H2">
        <v>160.051198035136</v>
      </c>
      <c r="J2" t="s">
        <v>7</v>
      </c>
      <c r="K2">
        <f>C2*100/C$26</f>
        <v>100.68079432385008</v>
      </c>
      <c r="L2">
        <f t="shared" ref="L2:P17" si="0">D2*100/D$26</f>
        <v>98.565511861010265</v>
      </c>
      <c r="M2">
        <f t="shared" si="0"/>
        <v>100.32834147513432</v>
      </c>
      <c r="N2">
        <f t="shared" si="0"/>
        <v>93.451690443548145</v>
      </c>
      <c r="O2">
        <f t="shared" si="0"/>
        <v>119.71175083849583</v>
      </c>
      <c r="P2">
        <f>H2*100/H$26</f>
        <v>92.703891311325918</v>
      </c>
    </row>
    <row r="3" spans="1:31" x14ac:dyDescent="0.25">
      <c r="A3" t="s">
        <v>7</v>
      </c>
      <c r="C3">
        <v>3181.9800982175002</v>
      </c>
      <c r="D3">
        <v>50048.843678990801</v>
      </c>
      <c r="E3">
        <v>16659.9418123129</v>
      </c>
      <c r="F3">
        <v>244250.24952749</v>
      </c>
      <c r="G3">
        <v>157573.95570090701</v>
      </c>
      <c r="H3">
        <v>189.837142157106</v>
      </c>
      <c r="J3" t="s">
        <v>7</v>
      </c>
      <c r="K3">
        <f t="shared" ref="K3:K25" si="1">C3*100/C$26</f>
        <v>98.859416646133724</v>
      </c>
      <c r="L3">
        <f t="shared" si="0"/>
        <v>86.523613028563517</v>
      </c>
      <c r="M3">
        <f t="shared" si="0"/>
        <v>86.1604640254439</v>
      </c>
      <c r="N3">
        <f t="shared" si="0"/>
        <v>100.38147257870354</v>
      </c>
      <c r="O3">
        <f t="shared" si="0"/>
        <v>105.94718406746649</v>
      </c>
      <c r="P3">
        <f t="shared" si="0"/>
        <v>109.95632653447339</v>
      </c>
      <c r="S3" t="s">
        <v>1</v>
      </c>
      <c r="T3" t="s">
        <v>2</v>
      </c>
      <c r="U3" t="s">
        <v>3</v>
      </c>
      <c r="V3" t="s">
        <v>4</v>
      </c>
      <c r="W3" t="s">
        <v>5</v>
      </c>
      <c r="X3" t="s">
        <v>8</v>
      </c>
      <c r="Z3" t="s">
        <v>9</v>
      </c>
    </row>
    <row r="4" spans="1:31" x14ac:dyDescent="0.25">
      <c r="A4" t="s">
        <v>7</v>
      </c>
      <c r="C4">
        <v>3111.3670326986799</v>
      </c>
      <c r="D4">
        <v>60375.034509120997</v>
      </c>
      <c r="E4">
        <v>18926.925608953301</v>
      </c>
      <c r="F4">
        <v>221840.557242668</v>
      </c>
      <c r="G4">
        <v>151415.404871626</v>
      </c>
      <c r="H4">
        <v>166.919541716819</v>
      </c>
      <c r="J4" t="s">
        <v>7</v>
      </c>
      <c r="K4">
        <f t="shared" si="1"/>
        <v>96.665573111821146</v>
      </c>
      <c r="L4">
        <f t="shared" si="0"/>
        <v>104.37536091660388</v>
      </c>
      <c r="M4">
        <f t="shared" si="0"/>
        <v>97.884657186331211</v>
      </c>
      <c r="N4">
        <f t="shared" si="0"/>
        <v>91.171582656634641</v>
      </c>
      <c r="O4">
        <f t="shared" si="0"/>
        <v>101.80639115916908</v>
      </c>
      <c r="P4">
        <f t="shared" si="0"/>
        <v>96.682131986636534</v>
      </c>
      <c r="R4" t="s">
        <v>7</v>
      </c>
      <c r="S4">
        <f>K92</f>
        <v>99.999999999999957</v>
      </c>
      <c r="T4">
        <f t="shared" ref="T4:X4" si="2">L92</f>
        <v>100.00000000000001</v>
      </c>
      <c r="U4">
        <f t="shared" si="2"/>
        <v>99.999999999999986</v>
      </c>
      <c r="V4">
        <f t="shared" si="2"/>
        <v>99.999999999999986</v>
      </c>
      <c r="W4">
        <f t="shared" si="2"/>
        <v>100</v>
      </c>
      <c r="X4">
        <f t="shared" si="2"/>
        <v>99.999999999999957</v>
      </c>
      <c r="Z4">
        <f>K95</f>
        <v>0.37513754474093663</v>
      </c>
      <c r="AA4">
        <f t="shared" ref="AA4:AE4" si="3">L95</f>
        <v>1.0763373702654402</v>
      </c>
      <c r="AB4">
        <f t="shared" si="3"/>
        <v>1.4998274803625775</v>
      </c>
      <c r="AC4">
        <f t="shared" si="3"/>
        <v>0.86392794470040568</v>
      </c>
      <c r="AD4">
        <f t="shared" si="3"/>
        <v>1.3084694191757378</v>
      </c>
      <c r="AE4">
        <f t="shared" si="3"/>
        <v>0.73883478299785199</v>
      </c>
    </row>
    <row r="5" spans="1:31" x14ac:dyDescent="0.25">
      <c r="A5" t="s">
        <v>7</v>
      </c>
      <c r="C5">
        <v>3056.5330342932398</v>
      </c>
      <c r="D5">
        <v>57141.7953237486</v>
      </c>
      <c r="E5">
        <v>20875.3636730447</v>
      </c>
      <c r="F5">
        <v>240231.26420183101</v>
      </c>
      <c r="G5">
        <v>128803.966956189</v>
      </c>
      <c r="H5">
        <v>163.74044243723401</v>
      </c>
      <c r="J5" t="s">
        <v>7</v>
      </c>
      <c r="K5">
        <f t="shared" si="1"/>
        <v>94.961961861149433</v>
      </c>
      <c r="L5">
        <f t="shared" si="0"/>
        <v>98.785790498189158</v>
      </c>
      <c r="M5">
        <f t="shared" si="0"/>
        <v>107.9614227367894</v>
      </c>
      <c r="N5">
        <f t="shared" si="0"/>
        <v>98.729758134021083</v>
      </c>
      <c r="O5">
        <f t="shared" si="0"/>
        <v>86.60325581741219</v>
      </c>
      <c r="P5">
        <f t="shared" si="0"/>
        <v>94.840753242205878</v>
      </c>
      <c r="R5" t="s">
        <v>30</v>
      </c>
      <c r="S5">
        <f>K141</f>
        <v>100.7998330630203</v>
      </c>
      <c r="T5">
        <f t="shared" ref="T5:X5" si="4">L141</f>
        <v>95.674983233945085</v>
      </c>
      <c r="U5">
        <f t="shared" si="4"/>
        <v>95.560845640048484</v>
      </c>
      <c r="V5">
        <f t="shared" si="4"/>
        <v>98.708203850530111</v>
      </c>
      <c r="W5">
        <f t="shared" si="4"/>
        <v>93.450492017067376</v>
      </c>
      <c r="X5">
        <f t="shared" si="4"/>
        <v>95.614420572401684</v>
      </c>
      <c r="Z5">
        <f>K144</f>
        <v>0.52838615604382588</v>
      </c>
      <c r="AA5">
        <f t="shared" ref="AA5:AE5" si="5">L144</f>
        <v>1.1124572949333562</v>
      </c>
      <c r="AB5">
        <f t="shared" si="5"/>
        <v>2.0656536813405788</v>
      </c>
      <c r="AC5">
        <f t="shared" si="5"/>
        <v>0.89903498341403143</v>
      </c>
      <c r="AD5">
        <f t="shared" si="5"/>
        <v>1.5752335350592122</v>
      </c>
      <c r="AE5">
        <f t="shared" si="5"/>
        <v>1.023924468994091</v>
      </c>
    </row>
    <row r="6" spans="1:31" x14ac:dyDescent="0.25">
      <c r="A6" t="s">
        <v>7</v>
      </c>
      <c r="C6">
        <v>3253.53781179922</v>
      </c>
      <c r="D6">
        <v>48944.551806154297</v>
      </c>
      <c r="E6">
        <v>16872.305634012198</v>
      </c>
      <c r="F6">
        <v>232538.38476077199</v>
      </c>
      <c r="G6">
        <v>148198.09297288099</v>
      </c>
      <c r="H6">
        <v>178.150984148182</v>
      </c>
      <c r="J6" t="s">
        <v>7</v>
      </c>
      <c r="K6">
        <f t="shared" si="1"/>
        <v>101.08260899896547</v>
      </c>
      <c r="L6">
        <f t="shared" si="0"/>
        <v>84.614531506346424</v>
      </c>
      <c r="M6">
        <f t="shared" si="0"/>
        <v>87.258749099063138</v>
      </c>
      <c r="N6">
        <f t="shared" si="0"/>
        <v>95.568154130922508</v>
      </c>
      <c r="O6">
        <f t="shared" si="0"/>
        <v>99.643183829489644</v>
      </c>
      <c r="P6">
        <f t="shared" si="0"/>
        <v>103.18754045098252</v>
      </c>
      <c r="R6" s="2" t="s">
        <v>56</v>
      </c>
      <c r="S6">
        <f>K192</f>
        <v>99.564500170215894</v>
      </c>
      <c r="T6">
        <f t="shared" ref="T6:X6" si="6">L192</f>
        <v>95.348791001524503</v>
      </c>
      <c r="U6">
        <f t="shared" si="6"/>
        <v>92.487380998278951</v>
      </c>
      <c r="V6">
        <f t="shared" si="6"/>
        <v>99.087943011741686</v>
      </c>
      <c r="W6">
        <f t="shared" si="6"/>
        <v>92.921576234191463</v>
      </c>
      <c r="X6">
        <f t="shared" si="6"/>
        <v>96.960310611080487</v>
      </c>
      <c r="Z6">
        <f>K195</f>
        <v>0.48623331808443621</v>
      </c>
      <c r="AA6">
        <f t="shared" ref="AA6:AE6" si="7">L195</f>
        <v>1.4422380391580496</v>
      </c>
      <c r="AB6">
        <f t="shared" si="7"/>
        <v>2.5467886187775739</v>
      </c>
      <c r="AC6">
        <f t="shared" si="7"/>
        <v>1.0129771712624749</v>
      </c>
      <c r="AD6">
        <f t="shared" si="7"/>
        <v>2.1010108948758472</v>
      </c>
      <c r="AE6">
        <f t="shared" si="7"/>
        <v>0.99614845409346031</v>
      </c>
    </row>
    <row r="7" spans="1:31" x14ac:dyDescent="0.25">
      <c r="A7" t="s">
        <v>7</v>
      </c>
      <c r="C7">
        <v>3080.5555446777898</v>
      </c>
      <c r="D7">
        <v>63528.637261356103</v>
      </c>
      <c r="E7">
        <v>17121.833124508899</v>
      </c>
      <c r="F7">
        <v>226321.43388052401</v>
      </c>
      <c r="G7">
        <v>180695.066788422</v>
      </c>
      <c r="H7">
        <v>165.44998222134799</v>
      </c>
      <c r="J7" t="s">
        <v>7</v>
      </c>
      <c r="K7">
        <f t="shared" si="1"/>
        <v>95.708305738134285</v>
      </c>
      <c r="L7">
        <f t="shared" si="0"/>
        <v>109.82725718678172</v>
      </c>
      <c r="M7">
        <f t="shared" si="0"/>
        <v>88.549234060565865</v>
      </c>
      <c r="N7">
        <f t="shared" si="0"/>
        <v>93.013124256783016</v>
      </c>
      <c r="O7">
        <f t="shared" si="0"/>
        <v>121.4930057188753</v>
      </c>
      <c r="P7">
        <f t="shared" si="0"/>
        <v>95.830942583394688</v>
      </c>
      <c r="R7" t="s">
        <v>58</v>
      </c>
      <c r="S7">
        <f>K221</f>
        <v>100.65612435899016</v>
      </c>
      <c r="T7">
        <f t="shared" ref="T7:X7" si="8">L221</f>
        <v>97.39184280671698</v>
      </c>
      <c r="U7">
        <f t="shared" si="8"/>
        <v>98.906346028441178</v>
      </c>
      <c r="V7">
        <f t="shared" si="8"/>
        <v>100.28255881187108</v>
      </c>
      <c r="W7">
        <f t="shared" si="8"/>
        <v>98.20431778800743</v>
      </c>
      <c r="X7">
        <f t="shared" si="8"/>
        <v>97.639311728734256</v>
      </c>
      <c r="Z7">
        <f>K224</f>
        <v>1.2222471387081257</v>
      </c>
      <c r="AA7">
        <f t="shared" ref="AA7:AE7" si="9">L224</f>
        <v>1.0481429380249194</v>
      </c>
      <c r="AB7">
        <f t="shared" si="9"/>
        <v>3.8749113582949688</v>
      </c>
      <c r="AC7">
        <f t="shared" si="9"/>
        <v>1.6488560590294163</v>
      </c>
      <c r="AD7">
        <f t="shared" si="9"/>
        <v>3.0248224126481831</v>
      </c>
      <c r="AE7">
        <f t="shared" si="9"/>
        <v>0.64639561091320563</v>
      </c>
    </row>
    <row r="8" spans="1:31" x14ac:dyDescent="0.25">
      <c r="A8" t="s">
        <v>7</v>
      </c>
      <c r="C8">
        <v>3220.7374590617401</v>
      </c>
      <c r="D8">
        <v>62498.672726114397</v>
      </c>
      <c r="E8">
        <v>21119.582067998901</v>
      </c>
      <c r="F8">
        <v>249315.12667502</v>
      </c>
      <c r="G8">
        <v>169296.43865870999</v>
      </c>
      <c r="H8">
        <v>152.30048727797899</v>
      </c>
      <c r="J8" t="s">
        <v>7</v>
      </c>
      <c r="K8">
        <f t="shared" si="1"/>
        <v>100.0635505393506</v>
      </c>
      <c r="L8">
        <f t="shared" si="0"/>
        <v>108.04667153625235</v>
      </c>
      <c r="M8">
        <f t="shared" si="0"/>
        <v>109.22445057145154</v>
      </c>
      <c r="N8">
        <f t="shared" si="0"/>
        <v>102.46302552484316</v>
      </c>
      <c r="O8">
        <f t="shared" si="0"/>
        <v>113.82896918946645</v>
      </c>
      <c r="P8">
        <f t="shared" si="0"/>
        <v>88.21457129099548</v>
      </c>
      <c r="R8" t="s">
        <v>57</v>
      </c>
      <c r="S8">
        <f>K249</f>
        <v>101.02704200458213</v>
      </c>
      <c r="T8">
        <f t="shared" ref="T8:W8" si="10">L249</f>
        <v>101.28984958317555</v>
      </c>
      <c r="U8">
        <f t="shared" si="10"/>
        <v>96.660130924545413</v>
      </c>
      <c r="V8">
        <f t="shared" si="10"/>
        <v>100.50974383722881</v>
      </c>
      <c r="W8">
        <f t="shared" si="10"/>
        <v>96.191262217570895</v>
      </c>
      <c r="X8">
        <f>P249</f>
        <v>97.913167514723298</v>
      </c>
      <c r="Z8">
        <f>K252</f>
        <v>0.65689866281233011</v>
      </c>
      <c r="AA8">
        <f t="shared" ref="AA8:AE8" si="11">L252</f>
        <v>1.6557380024450079</v>
      </c>
      <c r="AB8">
        <f t="shared" si="11"/>
        <v>2.3809037996615574</v>
      </c>
      <c r="AC8">
        <f t="shared" si="11"/>
        <v>1.3714313893346746</v>
      </c>
      <c r="AD8">
        <f t="shared" si="11"/>
        <v>2.1240643282084855</v>
      </c>
      <c r="AE8">
        <f t="shared" si="11"/>
        <v>1.4180376695172037</v>
      </c>
    </row>
    <row r="9" spans="1:31" x14ac:dyDescent="0.25">
      <c r="A9" t="s">
        <v>7</v>
      </c>
      <c r="C9">
        <v>3268.3444481311099</v>
      </c>
      <c r="D9">
        <v>63385.291681709103</v>
      </c>
      <c r="E9">
        <v>19622.417125018601</v>
      </c>
      <c r="F9">
        <v>261934.84677950299</v>
      </c>
      <c r="G9">
        <v>154006.24349635799</v>
      </c>
      <c r="H9">
        <v>176.639617592359</v>
      </c>
      <c r="J9" t="s">
        <v>7</v>
      </c>
      <c r="K9">
        <f t="shared" si="1"/>
        <v>101.54262929610123</v>
      </c>
      <c r="L9">
        <f t="shared" si="0"/>
        <v>109.57944371995553</v>
      </c>
      <c r="M9">
        <f t="shared" si="0"/>
        <v>101.48154080243469</v>
      </c>
      <c r="N9">
        <f t="shared" si="0"/>
        <v>107.64945251957383</v>
      </c>
      <c r="O9">
        <f t="shared" si="0"/>
        <v>103.54837989990108</v>
      </c>
      <c r="P9">
        <f t="shared" si="0"/>
        <v>102.31213581394987</v>
      </c>
    </row>
    <row r="10" spans="1:31" x14ac:dyDescent="0.25">
      <c r="A10" t="s">
        <v>7</v>
      </c>
      <c r="C10">
        <v>3110.6844159654302</v>
      </c>
      <c r="D10">
        <v>53919.174329461202</v>
      </c>
      <c r="E10">
        <v>13681.5392129797</v>
      </c>
      <c r="F10">
        <v>248571.85329907201</v>
      </c>
      <c r="G10">
        <v>118833.485527406</v>
      </c>
      <c r="H10">
        <v>152.35276732549801</v>
      </c>
      <c r="J10" t="s">
        <v>7</v>
      </c>
      <c r="K10">
        <f t="shared" si="1"/>
        <v>96.644365219264003</v>
      </c>
      <c r="L10">
        <f t="shared" si="0"/>
        <v>93.214576632872749</v>
      </c>
      <c r="M10">
        <f t="shared" si="0"/>
        <v>70.757015867931386</v>
      </c>
      <c r="N10">
        <f t="shared" si="0"/>
        <v>102.15755653903643</v>
      </c>
      <c r="O10">
        <f t="shared" si="0"/>
        <v>79.899454884841916</v>
      </c>
      <c r="P10">
        <f t="shared" si="0"/>
        <v>88.244852625358803</v>
      </c>
    </row>
    <row r="11" spans="1:31" x14ac:dyDescent="0.25">
      <c r="A11" t="s">
        <v>7</v>
      </c>
      <c r="C11">
        <v>3244.6650852153998</v>
      </c>
      <c r="D11">
        <v>64048.928624519504</v>
      </c>
      <c r="E11">
        <v>20955.000106181898</v>
      </c>
      <c r="F11">
        <v>246060.651107477</v>
      </c>
      <c r="G11">
        <v>155397.226528489</v>
      </c>
      <c r="H11">
        <v>173.80665590457201</v>
      </c>
      <c r="J11" t="s">
        <v>7</v>
      </c>
      <c r="K11">
        <f t="shared" si="1"/>
        <v>100.80694650358139</v>
      </c>
      <c r="L11">
        <f t="shared" si="0"/>
        <v>110.72672828859561</v>
      </c>
      <c r="M11">
        <f t="shared" si="0"/>
        <v>108.37327963939642</v>
      </c>
      <c r="N11">
        <f t="shared" si="0"/>
        <v>101.12550775127539</v>
      </c>
      <c r="O11">
        <f t="shared" si="0"/>
        <v>104.48362795332707</v>
      </c>
      <c r="P11">
        <f t="shared" si="0"/>
        <v>100.67124480146209</v>
      </c>
    </row>
    <row r="12" spans="1:31" x14ac:dyDescent="0.25">
      <c r="A12" t="s">
        <v>7</v>
      </c>
      <c r="C12">
        <v>3206.7317873787201</v>
      </c>
      <c r="D12">
        <v>61930.599503068603</v>
      </c>
      <c r="E12">
        <v>20370.9995965087</v>
      </c>
      <c r="F12">
        <v>247717.088916732</v>
      </c>
      <c r="G12">
        <v>185255.57985941501</v>
      </c>
      <c r="H12">
        <v>175.00906314984601</v>
      </c>
      <c r="J12" t="s">
        <v>7</v>
      </c>
      <c r="K12">
        <f t="shared" si="1"/>
        <v>99.628415029516248</v>
      </c>
      <c r="L12">
        <f t="shared" si="0"/>
        <v>107.06459594549629</v>
      </c>
      <c r="M12">
        <f t="shared" si="0"/>
        <v>105.35299568694286</v>
      </c>
      <c r="N12">
        <f t="shared" si="0"/>
        <v>101.80626720535876</v>
      </c>
      <c r="O12">
        <f t="shared" si="0"/>
        <v>124.55933426045038</v>
      </c>
      <c r="P12">
        <f t="shared" si="0"/>
        <v>101.36769588677895</v>
      </c>
    </row>
    <row r="13" spans="1:31" x14ac:dyDescent="0.25">
      <c r="A13" t="s">
        <v>7</v>
      </c>
      <c r="C13">
        <v>3310.4312985411798</v>
      </c>
      <c r="D13">
        <v>56679.9040115526</v>
      </c>
      <c r="E13">
        <v>15486.631697424</v>
      </c>
      <c r="F13">
        <v>234051.47699038</v>
      </c>
      <c r="G13">
        <v>144545.43523965299</v>
      </c>
      <c r="H13">
        <v>167.69698592561099</v>
      </c>
      <c r="J13" t="s">
        <v>7</v>
      </c>
      <c r="K13">
        <f t="shared" si="1"/>
        <v>102.85020550700945</v>
      </c>
      <c r="L13">
        <f t="shared" si="0"/>
        <v>97.987280438415738</v>
      </c>
      <c r="M13">
        <f t="shared" si="0"/>
        <v>80.09243899369622</v>
      </c>
      <c r="N13">
        <f t="shared" si="0"/>
        <v>96.190001709171753</v>
      </c>
      <c r="O13">
        <f t="shared" si="0"/>
        <v>97.187265276982714</v>
      </c>
      <c r="P13">
        <f t="shared" si="0"/>
        <v>97.132438540522202</v>
      </c>
    </row>
    <row r="14" spans="1:31" x14ac:dyDescent="0.25">
      <c r="A14" t="s">
        <v>7</v>
      </c>
      <c r="C14">
        <v>3329.0370105247498</v>
      </c>
      <c r="D14">
        <v>61335.9808023105</v>
      </c>
      <c r="E14">
        <v>20885.981864129601</v>
      </c>
      <c r="F14">
        <v>274204.16657818202</v>
      </c>
      <c r="G14">
        <v>158726.02943362601</v>
      </c>
      <c r="H14">
        <v>183.639252029228</v>
      </c>
      <c r="J14" t="s">
        <v>7</v>
      </c>
      <c r="K14">
        <f t="shared" si="1"/>
        <v>103.42825746717477</v>
      </c>
      <c r="L14">
        <f t="shared" si="0"/>
        <v>106.0366289719948</v>
      </c>
      <c r="M14">
        <f t="shared" si="0"/>
        <v>108.01633699047002</v>
      </c>
      <c r="N14">
        <f t="shared" si="0"/>
        <v>112.69187270670992</v>
      </c>
      <c r="O14">
        <f t="shared" si="0"/>
        <v>106.72179791324284</v>
      </c>
      <c r="P14">
        <f t="shared" si="0"/>
        <v>106.36642193002173</v>
      </c>
    </row>
    <row r="15" spans="1:31" x14ac:dyDescent="0.25">
      <c r="A15" t="s">
        <v>7</v>
      </c>
      <c r="C15">
        <v>3244.44009251854</v>
      </c>
      <c r="D15">
        <v>56133.067170676797</v>
      </c>
      <c r="E15">
        <v>18082.779417698399</v>
      </c>
      <c r="F15">
        <v>238888.063029582</v>
      </c>
      <c r="G15">
        <v>145745.29083225399</v>
      </c>
      <c r="H15">
        <v>180.328062701596</v>
      </c>
      <c r="J15" t="s">
        <v>7</v>
      </c>
      <c r="K15">
        <f t="shared" si="1"/>
        <v>100.79995631317334</v>
      </c>
      <c r="L15">
        <f t="shared" si="0"/>
        <v>97.041917953856242</v>
      </c>
      <c r="M15">
        <f t="shared" si="0"/>
        <v>93.518974018693783</v>
      </c>
      <c r="N15">
        <f t="shared" si="0"/>
        <v>98.177732038241714</v>
      </c>
      <c r="O15">
        <f t="shared" si="0"/>
        <v>97.994005964288732</v>
      </c>
      <c r="P15">
        <f t="shared" si="0"/>
        <v>104.44853478323115</v>
      </c>
    </row>
    <row r="16" spans="1:31" x14ac:dyDescent="0.25">
      <c r="A16" t="s">
        <v>7</v>
      </c>
      <c r="C16">
        <v>3181.5671206433299</v>
      </c>
      <c r="D16">
        <v>58453.141922741997</v>
      </c>
      <c r="E16">
        <v>17557.178958992499</v>
      </c>
      <c r="F16">
        <v>229942.237040498</v>
      </c>
      <c r="G16">
        <v>138747.90290726101</v>
      </c>
      <c r="H16">
        <v>178.37435237752899</v>
      </c>
      <c r="J16" t="s">
        <v>7</v>
      </c>
      <c r="K16">
        <f t="shared" si="1"/>
        <v>98.846586043549735</v>
      </c>
      <c r="L16">
        <f t="shared" si="0"/>
        <v>101.05282480582206</v>
      </c>
      <c r="M16">
        <f t="shared" si="0"/>
        <v>90.800718461485488</v>
      </c>
      <c r="N16">
        <f t="shared" si="0"/>
        <v>94.501194601926741</v>
      </c>
      <c r="O16">
        <f t="shared" si="0"/>
        <v>93.289208504689057</v>
      </c>
      <c r="P16">
        <f t="shared" si="0"/>
        <v>103.31691845195969</v>
      </c>
    </row>
    <row r="17" spans="1:16" x14ac:dyDescent="0.25">
      <c r="A17" t="s">
        <v>7</v>
      </c>
      <c r="C17">
        <v>3313.4033120996</v>
      </c>
      <c r="D17">
        <v>58543.396546964301</v>
      </c>
      <c r="E17">
        <v>22765.401686168701</v>
      </c>
      <c r="F17">
        <v>241839.920151203</v>
      </c>
      <c r="G17">
        <v>136475.61001507801</v>
      </c>
      <c r="H17">
        <v>191.29975319988799</v>
      </c>
      <c r="J17" t="s">
        <v>7</v>
      </c>
      <c r="K17">
        <f t="shared" si="1"/>
        <v>102.94254157372916</v>
      </c>
      <c r="L17">
        <f t="shared" si="0"/>
        <v>101.20885550715727</v>
      </c>
      <c r="M17">
        <f t="shared" si="0"/>
        <v>117.73615989200182</v>
      </c>
      <c r="N17">
        <f t="shared" si="0"/>
        <v>99.390880296159466</v>
      </c>
      <c r="O17">
        <f t="shared" si="0"/>
        <v>91.761398707489676</v>
      </c>
      <c r="P17">
        <f t="shared" si="0"/>
        <v>110.80349129678304</v>
      </c>
    </row>
    <row r="18" spans="1:16" x14ac:dyDescent="0.25">
      <c r="A18" t="s">
        <v>7</v>
      </c>
      <c r="C18">
        <v>3119.4616875060001</v>
      </c>
      <c r="D18">
        <v>62620.781923591501</v>
      </c>
      <c r="E18">
        <v>17328.8878506658</v>
      </c>
      <c r="F18">
        <v>227866.38068338699</v>
      </c>
      <c r="G18">
        <v>153708.934145979</v>
      </c>
      <c r="H18">
        <v>167.12615489206101</v>
      </c>
      <c r="J18" t="s">
        <v>7</v>
      </c>
      <c r="K18">
        <f t="shared" si="1"/>
        <v>96.91706206759801</v>
      </c>
      <c r="L18">
        <f t="shared" ref="L18:L24" si="12">D18*100/D$26</f>
        <v>108.25777189688212</v>
      </c>
      <c r="M18">
        <f t="shared" ref="M18:M25" si="13">E18*100/E$26</f>
        <v>89.620062007345041</v>
      </c>
      <c r="N18">
        <f t="shared" ref="N18:N25" si="14">F18*100/F$26</f>
        <v>93.648063362995458</v>
      </c>
      <c r="O18">
        <f t="shared" ref="O18:O24" si="15">G18*100/G$26</f>
        <v>103.34847955260403</v>
      </c>
      <c r="P18">
        <f t="shared" ref="P18:P25" si="16">H18*100/H$26</f>
        <v>96.801805226051584</v>
      </c>
    </row>
    <row r="19" spans="1:16" x14ac:dyDescent="0.25">
      <c r="A19" t="s">
        <v>7</v>
      </c>
      <c r="C19">
        <v>3433.8175574264101</v>
      </c>
      <c r="D19">
        <v>61957.1449807811</v>
      </c>
      <c r="E19">
        <v>23030.856463292901</v>
      </c>
      <c r="F19">
        <v>274214.78476926702</v>
      </c>
      <c r="G19">
        <v>181565.75845738899</v>
      </c>
      <c r="H19">
        <v>182.20256427160601</v>
      </c>
      <c r="J19" t="s">
        <v>7</v>
      </c>
      <c r="K19">
        <f t="shared" si="1"/>
        <v>106.68363412662143</v>
      </c>
      <c r="L19">
        <f t="shared" si="12"/>
        <v>107.11048732824203</v>
      </c>
      <c r="M19">
        <f t="shared" si="13"/>
        <v>119.10901623402627</v>
      </c>
      <c r="N19">
        <f t="shared" si="14"/>
        <v>112.69623654936431</v>
      </c>
      <c r="O19">
        <f t="shared" si="15"/>
        <v>122.07842816453091</v>
      </c>
      <c r="P19">
        <f t="shared" si="16"/>
        <v>105.53427229686707</v>
      </c>
    </row>
    <row r="20" spans="1:16" x14ac:dyDescent="0.25">
      <c r="A20" t="s">
        <v>7</v>
      </c>
      <c r="C20">
        <v>3133.7599936575798</v>
      </c>
      <c r="D20">
        <v>46295.313130455099</v>
      </c>
      <c r="E20">
        <v>15693.686423580901</v>
      </c>
      <c r="F20">
        <v>229108.70904032799</v>
      </c>
      <c r="G20">
        <v>93397.608783367599</v>
      </c>
      <c r="H20">
        <v>156.834433873195</v>
      </c>
      <c r="J20" t="s">
        <v>7</v>
      </c>
      <c r="K20">
        <f t="shared" si="1"/>
        <v>97.361289297669259</v>
      </c>
      <c r="L20">
        <f t="shared" si="12"/>
        <v>80.034571508335063</v>
      </c>
      <c r="M20">
        <f t="shared" si="13"/>
        <v>81.16326694047541</v>
      </c>
      <c r="N20">
        <f t="shared" si="14"/>
        <v>94.15863295355787</v>
      </c>
      <c r="O20">
        <f t="shared" si="15"/>
        <v>62.797266243762344</v>
      </c>
      <c r="P20">
        <f t="shared" si="16"/>
        <v>90.840696540504638</v>
      </c>
    </row>
    <row r="21" spans="1:16" x14ac:dyDescent="0.25">
      <c r="A21" t="s">
        <v>7</v>
      </c>
      <c r="C21">
        <v>3115.50134271351</v>
      </c>
      <c r="D21">
        <v>50330.225742742499</v>
      </c>
      <c r="E21">
        <v>19670.198984900901</v>
      </c>
      <c r="F21">
        <v>230287.32825075899</v>
      </c>
      <c r="G21">
        <v>114490.645373654</v>
      </c>
      <c r="H21">
        <v>167.12615489206101</v>
      </c>
      <c r="J21" t="s">
        <v>7</v>
      </c>
      <c r="K21">
        <f t="shared" si="1"/>
        <v>96.794020010822592</v>
      </c>
      <c r="L21">
        <f t="shared" si="12"/>
        <v>87.010061685667083</v>
      </c>
      <c r="M21">
        <f t="shared" si="13"/>
        <v>101.72865494399882</v>
      </c>
      <c r="N21">
        <f t="shared" si="14"/>
        <v>94.643019488193914</v>
      </c>
      <c r="O21">
        <f t="shared" si="15"/>
        <v>76.97948195468021</v>
      </c>
      <c r="P21">
        <f t="shared" si="16"/>
        <v>96.801805226051584</v>
      </c>
    </row>
    <row r="22" spans="1:16" x14ac:dyDescent="0.25">
      <c r="A22" t="s">
        <v>7</v>
      </c>
      <c r="C22">
        <v>3343.7935361606901</v>
      </c>
      <c r="D22">
        <v>59573.361082206</v>
      </c>
      <c r="E22">
        <v>19712.671749240799</v>
      </c>
      <c r="F22">
        <v>271369.10955849598</v>
      </c>
      <c r="G22">
        <v>180689.75769287901</v>
      </c>
      <c r="H22">
        <v>185.38008373742599</v>
      </c>
      <c r="J22" t="s">
        <v>7</v>
      </c>
      <c r="K22">
        <f t="shared" si="1"/>
        <v>103.8867208990831</v>
      </c>
      <c r="L22">
        <f t="shared" si="12"/>
        <v>102.9894411576866</v>
      </c>
      <c r="M22">
        <f t="shared" si="13"/>
        <v>101.94831195872285</v>
      </c>
      <c r="N22">
        <f t="shared" si="14"/>
        <v>111.52672671799048</v>
      </c>
      <c r="O22">
        <f t="shared" si="15"/>
        <v>121.48943606981605</v>
      </c>
      <c r="P22">
        <f t="shared" si="16"/>
        <v>107.37473599108029</v>
      </c>
    </row>
    <row r="23" spans="1:16" x14ac:dyDescent="0.25">
      <c r="A23" t="s">
        <v>7</v>
      </c>
      <c r="C23">
        <v>3162.84842902231</v>
      </c>
      <c r="D23">
        <v>53441.355730637697</v>
      </c>
      <c r="E23">
        <v>21262.927647645902</v>
      </c>
      <c r="F23">
        <v>243204.35770562099</v>
      </c>
      <c r="G23">
        <v>115929.410265667</v>
      </c>
      <c r="H23">
        <v>167.744467494943</v>
      </c>
      <c r="J23" t="s">
        <v>7</v>
      </c>
      <c r="K23">
        <f t="shared" si="1"/>
        <v>98.265023973105144</v>
      </c>
      <c r="L23">
        <f t="shared" si="12"/>
        <v>92.38853174345185</v>
      </c>
      <c r="M23">
        <f t="shared" si="13"/>
        <v>109.9657929961444</v>
      </c>
      <c r="N23">
        <f t="shared" si="14"/>
        <v>99.951634077247192</v>
      </c>
      <c r="O23">
        <f t="shared" si="15"/>
        <v>77.94685684963585</v>
      </c>
      <c r="P23">
        <f t="shared" si="16"/>
        <v>97.15994052924006</v>
      </c>
    </row>
    <row r="24" spans="1:16" x14ac:dyDescent="0.25">
      <c r="A24" t="s">
        <v>7</v>
      </c>
      <c r="C24">
        <v>3302.04188995804</v>
      </c>
      <c r="D24">
        <v>62249.145235617601</v>
      </c>
      <c r="E24">
        <v>27076.387266665199</v>
      </c>
      <c r="F24">
        <v>266447.577990613</v>
      </c>
      <c r="G24">
        <v>145750.59992779599</v>
      </c>
      <c r="H24">
        <v>184.461359996548</v>
      </c>
      <c r="J24" t="s">
        <v>7</v>
      </c>
      <c r="K24">
        <f t="shared" si="1"/>
        <v>102.58955898725281</v>
      </c>
      <c r="L24">
        <f t="shared" si="12"/>
        <v>107.61529253844354</v>
      </c>
      <c r="M24">
        <f t="shared" si="13"/>
        <v>140.03134688647606</v>
      </c>
      <c r="N24">
        <f t="shared" si="14"/>
        <v>109.50408564768499</v>
      </c>
      <c r="O24">
        <f t="shared" si="15"/>
        <v>97.99757561334728</v>
      </c>
      <c r="P24">
        <f t="shared" si="16"/>
        <v>106.84259835721645</v>
      </c>
    </row>
    <row r="25" spans="1:16" x14ac:dyDescent="0.25">
      <c r="A25" t="s">
        <v>7</v>
      </c>
      <c r="C25">
        <v>3282.7624876658101</v>
      </c>
      <c r="D25">
        <v>57810.7413621015</v>
      </c>
      <c r="E25">
        <v>19903.799188770201</v>
      </c>
      <c r="F25">
        <v>232134.89349954299</v>
      </c>
      <c r="G25">
        <v>132196.47900783599</v>
      </c>
      <c r="H25">
        <v>177.07489453309501</v>
      </c>
      <c r="J25" t="s">
        <v>7</v>
      </c>
      <c r="K25">
        <f t="shared" si="1"/>
        <v>101.99057646534337</v>
      </c>
      <c r="L25">
        <f>D25*100/D$26</f>
        <v>99.942253343378411</v>
      </c>
      <c r="M25">
        <f t="shared" si="13"/>
        <v>102.93676852498034</v>
      </c>
      <c r="N25">
        <f t="shared" si="14"/>
        <v>95.402328110055961</v>
      </c>
      <c r="O25">
        <f>G25*100/G$26</f>
        <v>88.88426156603461</v>
      </c>
      <c r="P25">
        <f t="shared" si="16"/>
        <v>102.56425430290651</v>
      </c>
    </row>
    <row r="26" spans="1:16" x14ac:dyDescent="0.25">
      <c r="B26" s="3" t="s">
        <v>16</v>
      </c>
      <c r="C26" s="3">
        <f>AVERAGEA(C2:C25)</f>
        <v>3218.6919629592448</v>
      </c>
      <c r="D26" s="3">
        <f t="shared" ref="D26:H26" si="17">AVERAGEA(D2:D25)</f>
        <v>57844.144421556317</v>
      </c>
      <c r="E26" s="3">
        <f t="shared" si="17"/>
        <v>19335.947178038736</v>
      </c>
      <c r="F26" s="3">
        <f t="shared" si="17"/>
        <v>243322.04265681293</v>
      </c>
      <c r="G26" s="3">
        <f t="shared" si="17"/>
        <v>148728.78131481525</v>
      </c>
      <c r="H26" s="3">
        <f t="shared" si="17"/>
        <v>172.64776674545274</v>
      </c>
      <c r="I26" s="3"/>
      <c r="J26" t="s">
        <v>7</v>
      </c>
      <c r="K26" s="4">
        <f>C60*100/C$82</f>
        <v>97.898460560987829</v>
      </c>
      <c r="L26" s="4">
        <f t="shared" ref="L26:P41" si="18">D60*100/D$82</f>
        <v>84.503962831374608</v>
      </c>
      <c r="M26" s="4">
        <f t="shared" si="18"/>
        <v>78.939549765741361</v>
      </c>
      <c r="N26" s="4">
        <f t="shared" si="18"/>
        <v>90.588197783787194</v>
      </c>
      <c r="O26" s="4">
        <f t="shared" si="18"/>
        <v>95.680358796561976</v>
      </c>
      <c r="P26" s="4">
        <f t="shared" si="18"/>
        <v>87.565402021464607</v>
      </c>
    </row>
    <row r="27" spans="1:16" x14ac:dyDescent="0.25">
      <c r="B27" s="3" t="s">
        <v>17</v>
      </c>
      <c r="C27" s="3">
        <f>TRIMMEAN(C2:C25,0.1)</f>
        <v>3216.2843872410103</v>
      </c>
      <c r="D27" s="3">
        <f t="shared" ref="D27:H27" si="19">TRIMMEAN(D2:D25,0.1)</f>
        <v>58087.055652835319</v>
      </c>
      <c r="E27" s="3">
        <f t="shared" si="19"/>
        <v>19241.1275360584</v>
      </c>
      <c r="F27" s="3">
        <f t="shared" si="19"/>
        <v>242894.25826143523</v>
      </c>
      <c r="G27" s="3">
        <f t="shared" si="19"/>
        <v>149583.52558694468</v>
      </c>
      <c r="H27" s="3">
        <f t="shared" si="19"/>
        <v>172.72482551877269</v>
      </c>
      <c r="I27" s="3"/>
      <c r="J27" t="s">
        <v>7</v>
      </c>
      <c r="K27" s="4">
        <f t="shared" ref="K27:K47" si="20">C61*100/C$82</f>
        <v>104.73004390022638</v>
      </c>
      <c r="L27" s="4">
        <f t="shared" si="18"/>
        <v>99.487564908444966</v>
      </c>
      <c r="M27" s="4">
        <f t="shared" si="18"/>
        <v>99.638136593913089</v>
      </c>
      <c r="N27" s="4">
        <f t="shared" si="18"/>
        <v>106.59544989463832</v>
      </c>
      <c r="O27" s="4">
        <f t="shared" si="18"/>
        <v>107.31522512800464</v>
      </c>
      <c r="P27" s="4">
        <f t="shared" si="18"/>
        <v>97.939066496683424</v>
      </c>
    </row>
    <row r="28" spans="1:16" x14ac:dyDescent="0.25">
      <c r="B28" s="3" t="s">
        <v>18</v>
      </c>
      <c r="C28" s="3">
        <f>_xlfn.STDEV.S(C2:C25)</f>
        <v>95.62221282951343</v>
      </c>
      <c r="D28" s="3">
        <f t="shared" ref="D28:H28" si="21">_xlfn.STDEV.S(D2:D25)</f>
        <v>5071.3446076446135</v>
      </c>
      <c r="E28" s="3">
        <f t="shared" si="21"/>
        <v>2862.5641909260999</v>
      </c>
      <c r="F28" s="3">
        <f t="shared" si="21"/>
        <v>15907.427976085632</v>
      </c>
      <c r="G28" s="3">
        <f t="shared" si="21"/>
        <v>23938.147848807392</v>
      </c>
      <c r="H28" s="3">
        <f t="shared" si="21"/>
        <v>11.092092960172829</v>
      </c>
      <c r="I28" s="3"/>
      <c r="J28" t="s">
        <v>7</v>
      </c>
      <c r="K28" s="4">
        <f t="shared" si="20"/>
        <v>104.4862194089294</v>
      </c>
      <c r="L28" s="4">
        <f t="shared" si="18"/>
        <v>122.92292976223021</v>
      </c>
      <c r="M28" s="4">
        <f t="shared" si="18"/>
        <v>107.32678170113873</v>
      </c>
      <c r="N28" s="4">
        <f t="shared" si="18"/>
        <v>113.78045988005884</v>
      </c>
      <c r="O28" s="4">
        <f t="shared" si="18"/>
        <v>114.15975937363685</v>
      </c>
      <c r="P28" s="4">
        <f t="shared" si="18"/>
        <v>100.75732968224716</v>
      </c>
    </row>
    <row r="29" spans="1:16" x14ac:dyDescent="0.25">
      <c r="B29" s="3" t="s">
        <v>9</v>
      </c>
      <c r="C29" s="3">
        <f>C28/SQRT(24)</f>
        <v>19.518802459010267</v>
      </c>
      <c r="D29" s="3">
        <f t="shared" ref="D29:H29" si="22">D28/SQRT(24)</f>
        <v>1035.1838832120218</v>
      </c>
      <c r="E29" s="3">
        <f t="shared" si="22"/>
        <v>584.31846864432578</v>
      </c>
      <c r="F29" s="3">
        <f t="shared" si="22"/>
        <v>3247.0901384569938</v>
      </c>
      <c r="G29" s="3">
        <f t="shared" si="22"/>
        <v>4886.3539680734093</v>
      </c>
      <c r="H29" s="3">
        <f t="shared" si="22"/>
        <v>2.264163994328404</v>
      </c>
      <c r="I29" s="3"/>
      <c r="J29" t="s">
        <v>7</v>
      </c>
      <c r="K29" s="4">
        <f t="shared" si="20"/>
        <v>100.65195985325698</v>
      </c>
      <c r="L29" s="4">
        <f t="shared" si="18"/>
        <v>91.199781361027547</v>
      </c>
      <c r="M29" s="4">
        <f t="shared" si="18"/>
        <v>114.72212699500989</v>
      </c>
      <c r="N29" s="4">
        <f t="shared" si="18"/>
        <v>92.673397042924194</v>
      </c>
      <c r="O29" s="4">
        <f t="shared" si="18"/>
        <v>85.325159384351778</v>
      </c>
      <c r="P29" s="4">
        <f t="shared" si="18"/>
        <v>102.63308067466187</v>
      </c>
    </row>
    <row r="30" spans="1:16" x14ac:dyDescent="0.25">
      <c r="A30" t="s">
        <v>30</v>
      </c>
      <c r="C30">
        <v>3371.464601098</v>
      </c>
      <c r="D30">
        <v>54025.356240310903</v>
      </c>
      <c r="E30">
        <v>18273.906857227801</v>
      </c>
      <c r="F30">
        <v>242620.35719594799</v>
      </c>
      <c r="G30">
        <v>136502.15549279001</v>
      </c>
      <c r="H30">
        <v>164.88747154668101</v>
      </c>
      <c r="J30" t="s">
        <v>7</v>
      </c>
      <c r="K30" s="4">
        <f t="shared" si="20"/>
        <v>98.44272460485648</v>
      </c>
      <c r="L30" s="4">
        <f t="shared" si="18"/>
        <v>88.04318119704827</v>
      </c>
      <c r="M30" s="4">
        <f t="shared" si="18"/>
        <v>95.154839446920164</v>
      </c>
      <c r="N30" s="4">
        <f t="shared" si="18"/>
        <v>95.265548415520897</v>
      </c>
      <c r="O30" s="4">
        <f t="shared" si="18"/>
        <v>94.358597570775757</v>
      </c>
      <c r="P30" s="4">
        <f t="shared" si="18"/>
        <v>104.64831632232476</v>
      </c>
    </row>
    <row r="31" spans="1:16" x14ac:dyDescent="0.25">
      <c r="A31" t="s">
        <v>31</v>
      </c>
      <c r="C31">
        <v>3203.6111006458</v>
      </c>
      <c r="D31">
        <v>57863.832317526401</v>
      </c>
      <c r="E31">
        <v>17419.142474888002</v>
      </c>
      <c r="F31">
        <v>239716.28193421001</v>
      </c>
      <c r="G31">
        <v>145108.19936715599</v>
      </c>
      <c r="H31">
        <v>173.714993778532</v>
      </c>
      <c r="J31" t="s">
        <v>7</v>
      </c>
      <c r="K31" s="4">
        <f t="shared" si="20"/>
        <v>94.919878161683641</v>
      </c>
      <c r="L31" s="4">
        <f t="shared" si="18"/>
        <v>95.210440010931976</v>
      </c>
      <c r="M31" s="4">
        <f t="shared" si="18"/>
        <v>94.253990020187928</v>
      </c>
      <c r="N31" s="4">
        <f t="shared" si="18"/>
        <v>98.791894563235886</v>
      </c>
      <c r="O31" s="4">
        <f t="shared" si="18"/>
        <v>100.16971659051403</v>
      </c>
      <c r="P31" s="4">
        <f t="shared" si="18"/>
        <v>89.327340213554166</v>
      </c>
    </row>
    <row r="32" spans="1:16" x14ac:dyDescent="0.25">
      <c r="A32" t="s">
        <v>32</v>
      </c>
      <c r="C32">
        <v>3334.5312924464401</v>
      </c>
      <c r="D32">
        <v>54773.938711800998</v>
      </c>
      <c r="E32">
        <v>19574.635265136199</v>
      </c>
      <c r="F32">
        <v>239748.13650746501</v>
      </c>
      <c r="G32">
        <v>156761.66408290699</v>
      </c>
      <c r="H32">
        <v>182.042232397269</v>
      </c>
      <c r="J32" t="s">
        <v>7</v>
      </c>
      <c r="K32" s="4">
        <f t="shared" si="20"/>
        <v>105.79245504545588</v>
      </c>
      <c r="L32" s="4">
        <f t="shared" si="18"/>
        <v>119.32221918556982</v>
      </c>
      <c r="M32" s="4">
        <f t="shared" si="18"/>
        <v>126.68456938254688</v>
      </c>
      <c r="N32" s="4">
        <f t="shared" si="18"/>
        <v>109.86991417465954</v>
      </c>
      <c r="O32" s="4">
        <f t="shared" si="18"/>
        <v>117.52940861326074</v>
      </c>
      <c r="P32" s="4">
        <f t="shared" si="18"/>
        <v>107.11556608571873</v>
      </c>
    </row>
    <row r="33" spans="1:16" x14ac:dyDescent="0.25">
      <c r="A33" t="s">
        <v>33</v>
      </c>
      <c r="C33">
        <v>3149.4155997676598</v>
      </c>
      <c r="D33">
        <v>53749.283272101799</v>
      </c>
      <c r="E33">
        <v>17169.614984391301</v>
      </c>
      <c r="F33">
        <v>233876.27683747801</v>
      </c>
      <c r="G33">
        <v>111846.715793497</v>
      </c>
      <c r="H33">
        <v>145.307511755093</v>
      </c>
      <c r="J33" t="s">
        <v>7</v>
      </c>
      <c r="K33" s="4">
        <f t="shared" si="20"/>
        <v>103.3772139114848</v>
      </c>
      <c r="L33" s="4">
        <f t="shared" si="18"/>
        <v>109.9890680513802</v>
      </c>
      <c r="M33" s="4">
        <f t="shared" si="18"/>
        <v>97.061288233725733</v>
      </c>
      <c r="N33" s="4">
        <f t="shared" si="18"/>
        <v>103.48359289629369</v>
      </c>
      <c r="O33" s="4">
        <f t="shared" si="18"/>
        <v>97.650372343275521</v>
      </c>
      <c r="P33" s="4">
        <f t="shared" si="18"/>
        <v>100.77658083607356</v>
      </c>
    </row>
    <row r="34" spans="1:16" x14ac:dyDescent="0.25">
      <c r="A34" t="s">
        <v>34</v>
      </c>
      <c r="C34">
        <v>3136.6920626214401</v>
      </c>
      <c r="D34">
        <v>52889.209794219401</v>
      </c>
      <c r="E34">
        <v>21045.2547304041</v>
      </c>
      <c r="F34">
        <v>222817.43082248501</v>
      </c>
      <c r="G34">
        <v>127726.220561065</v>
      </c>
      <c r="H34">
        <v>166.36200005700201</v>
      </c>
      <c r="J34" t="s">
        <v>7</v>
      </c>
      <c r="K34" s="4">
        <f t="shared" si="20"/>
        <v>95.190519896910772</v>
      </c>
      <c r="L34" s="4">
        <f t="shared" si="18"/>
        <v>96.617928395736541</v>
      </c>
      <c r="M34" s="4">
        <f t="shared" si="18"/>
        <v>106.7192320877616</v>
      </c>
      <c r="N34" s="4">
        <f t="shared" si="18"/>
        <v>95.659313107422449</v>
      </c>
      <c r="O34" s="4">
        <f t="shared" si="18"/>
        <v>74.431152848254044</v>
      </c>
      <c r="P34" s="4">
        <f t="shared" si="18"/>
        <v>98.255467589563153</v>
      </c>
    </row>
    <row r="35" spans="1:16" x14ac:dyDescent="0.25">
      <c r="A35" t="s">
        <v>35</v>
      </c>
      <c r="C35">
        <v>3251.30883689641</v>
      </c>
      <c r="D35">
        <v>56074.667119709498</v>
      </c>
      <c r="E35">
        <v>19394.1260166918</v>
      </c>
      <c r="F35">
        <v>247525.961477203</v>
      </c>
      <c r="G35">
        <v>141928.05113720801</v>
      </c>
      <c r="H35">
        <v>170.50691244239599</v>
      </c>
      <c r="J35" t="s">
        <v>7</v>
      </c>
      <c r="K35" s="4">
        <f t="shared" si="20"/>
        <v>99.662298015738756</v>
      </c>
      <c r="L35" s="4">
        <f t="shared" si="18"/>
        <v>94.042088002186347</v>
      </c>
      <c r="M35" s="4">
        <f t="shared" si="18"/>
        <v>96.621338513693729</v>
      </c>
      <c r="N35" s="4">
        <f t="shared" si="18"/>
        <v>89.18052886496632</v>
      </c>
      <c r="O35" s="4">
        <f t="shared" si="18"/>
        <v>84.432760085413292</v>
      </c>
      <c r="P35" s="4">
        <f t="shared" si="18"/>
        <v>93.279199866722621</v>
      </c>
    </row>
    <row r="36" spans="1:16" x14ac:dyDescent="0.25">
      <c r="A36" t="s">
        <v>36</v>
      </c>
      <c r="C36">
        <v>3213.1821768173199</v>
      </c>
      <c r="D36">
        <v>56897.576928794399</v>
      </c>
      <c r="E36">
        <v>19755.144513580701</v>
      </c>
      <c r="F36">
        <v>248614.32606341201</v>
      </c>
      <c r="G36">
        <v>163509.52451740301</v>
      </c>
      <c r="H36">
        <v>157.39199408237801</v>
      </c>
      <c r="J36" t="s">
        <v>7</v>
      </c>
      <c r="K36" s="4">
        <f t="shared" si="20"/>
        <v>97.289085062864899</v>
      </c>
      <c r="L36" s="4">
        <f t="shared" si="18"/>
        <v>78.894506695818535</v>
      </c>
      <c r="M36" s="4">
        <f t="shared" si="18"/>
        <v>105.54603283434248</v>
      </c>
      <c r="N36" s="4">
        <f t="shared" si="18"/>
        <v>83.769851276655302</v>
      </c>
      <c r="O36" s="4">
        <f t="shared" si="18"/>
        <v>97.62090632868788</v>
      </c>
      <c r="P36" s="4">
        <f t="shared" si="18"/>
        <v>99.302857266295902</v>
      </c>
    </row>
    <row r="37" spans="1:16" x14ac:dyDescent="0.25">
      <c r="A37" t="s">
        <v>37</v>
      </c>
      <c r="C37">
        <v>3223.0353469472602</v>
      </c>
      <c r="D37">
        <v>55787.975960415402</v>
      </c>
      <c r="E37">
        <v>16012.2321561299</v>
      </c>
      <c r="F37">
        <v>237130.75240502</v>
      </c>
      <c r="G37">
        <v>163546.68818620101</v>
      </c>
      <c r="H37">
        <v>154.65275755345499</v>
      </c>
      <c r="J37" t="s">
        <v>7</v>
      </c>
      <c r="K37" s="4">
        <f t="shared" si="20"/>
        <v>105.12066010510736</v>
      </c>
      <c r="L37" s="4">
        <f t="shared" si="18"/>
        <v>109.31265373052733</v>
      </c>
      <c r="M37" s="4">
        <f t="shared" si="18"/>
        <v>82.647697406010721</v>
      </c>
      <c r="N37" s="4">
        <f t="shared" si="18"/>
        <v>112.85583023915726</v>
      </c>
      <c r="O37" s="4">
        <f t="shared" si="18"/>
        <v>111.31839368126168</v>
      </c>
      <c r="P37" s="4">
        <f t="shared" si="18"/>
        <v>107.88549920109398</v>
      </c>
    </row>
    <row r="38" spans="1:16" x14ac:dyDescent="0.25">
      <c r="A38" t="s">
        <v>38</v>
      </c>
      <c r="C38">
        <v>3254.9082280947</v>
      </c>
      <c r="D38">
        <v>57662.086686912</v>
      </c>
      <c r="E38">
        <v>13904.521225764</v>
      </c>
      <c r="F38">
        <v>230754.52865849799</v>
      </c>
      <c r="G38">
        <v>134341.35360699901</v>
      </c>
      <c r="H38">
        <v>166.74451522009801</v>
      </c>
      <c r="J38" t="s">
        <v>7</v>
      </c>
      <c r="K38" s="4">
        <f t="shared" si="20"/>
        <v>102.85008468982662</v>
      </c>
      <c r="L38" s="4">
        <f t="shared" si="18"/>
        <v>107.00327958458598</v>
      </c>
      <c r="M38" s="4">
        <f t="shared" si="18"/>
        <v>105.42033291433383</v>
      </c>
      <c r="N38" s="4">
        <f t="shared" si="18"/>
        <v>104.92792816294373</v>
      </c>
      <c r="O38" s="4">
        <f t="shared" si="18"/>
        <v>106.02503463213407</v>
      </c>
      <c r="P38" s="4">
        <f t="shared" si="18"/>
        <v>97.906049246479697</v>
      </c>
    </row>
    <row r="39" spans="1:16" x14ac:dyDescent="0.25">
      <c r="A39" t="s">
        <v>39</v>
      </c>
      <c r="C39">
        <v>3325.7501324977102</v>
      </c>
      <c r="D39">
        <v>54911.975195905601</v>
      </c>
      <c r="E39">
        <v>16840.451060757299</v>
      </c>
      <c r="F39">
        <v>237927.11673639301</v>
      </c>
      <c r="G39">
        <v>136905.64675401899</v>
      </c>
      <c r="H39">
        <v>150.03521286727801</v>
      </c>
      <c r="J39" t="s">
        <v>7</v>
      </c>
      <c r="K39" s="4">
        <f t="shared" si="20"/>
        <v>93.235684713204179</v>
      </c>
      <c r="L39" s="4">
        <f t="shared" si="18"/>
        <v>86.813336977316169</v>
      </c>
      <c r="M39" s="4">
        <f t="shared" si="18"/>
        <v>99.219136860549298</v>
      </c>
      <c r="N39" s="4">
        <f t="shared" si="18"/>
        <v>84.858682388269244</v>
      </c>
      <c r="O39" s="4">
        <f t="shared" si="18"/>
        <v>103.30995185942024</v>
      </c>
      <c r="P39" s="4">
        <f t="shared" si="18"/>
        <v>95.010046805778771</v>
      </c>
    </row>
    <row r="40" spans="1:16" x14ac:dyDescent="0.25">
      <c r="A40" t="s">
        <v>40</v>
      </c>
      <c r="C40">
        <v>3142.4331105762399</v>
      </c>
      <c r="D40">
        <v>60714.816623840001</v>
      </c>
      <c r="E40">
        <v>20084.3084372146</v>
      </c>
      <c r="F40">
        <v>241526.68351419599</v>
      </c>
      <c r="G40">
        <v>122194.143005798</v>
      </c>
      <c r="H40">
        <v>163.058119935061</v>
      </c>
      <c r="J40" t="s">
        <v>7</v>
      </c>
      <c r="K40" s="4">
        <f t="shared" si="20"/>
        <v>107.75660406504061</v>
      </c>
      <c r="L40" s="4">
        <f t="shared" si="18"/>
        <v>108.93686799672037</v>
      </c>
      <c r="M40" s="4">
        <f t="shared" si="18"/>
        <v>104.49853350093336</v>
      </c>
      <c r="N40" s="4">
        <f t="shared" si="18"/>
        <v>113.02800265504956</v>
      </c>
      <c r="O40" s="4">
        <f t="shared" si="18"/>
        <v>120.19818764876477</v>
      </c>
      <c r="P40" s="4">
        <f t="shared" si="18"/>
        <v>115.46492838784582</v>
      </c>
    </row>
    <row r="41" spans="1:16" x14ac:dyDescent="0.25">
      <c r="A41" t="s">
        <v>41</v>
      </c>
      <c r="C41">
        <v>3260.32306883818</v>
      </c>
      <c r="D41">
        <v>52156.554609356703</v>
      </c>
      <c r="E41">
        <v>18714.561787253901</v>
      </c>
      <c r="F41">
        <v>226002.888147975</v>
      </c>
      <c r="G41">
        <v>135270.44532693399</v>
      </c>
      <c r="H41">
        <v>169.20978772108</v>
      </c>
      <c r="J41" t="s">
        <v>7</v>
      </c>
      <c r="K41" s="4">
        <f t="shared" si="20"/>
        <v>96.471739529150497</v>
      </c>
      <c r="L41" s="4">
        <f t="shared" si="18"/>
        <v>101.90625854058493</v>
      </c>
      <c r="M41" s="4">
        <f t="shared" si="18"/>
        <v>122.57837199558129</v>
      </c>
      <c r="N41" s="4">
        <f t="shared" si="18"/>
        <v>98.528853372289561</v>
      </c>
      <c r="O41" s="4">
        <f t="shared" si="18"/>
        <v>108.10238866055937</v>
      </c>
      <c r="P41" s="4">
        <f t="shared" si="18"/>
        <v>114.72332035752383</v>
      </c>
    </row>
    <row r="42" spans="1:16" x14ac:dyDescent="0.25">
      <c r="A42" t="s">
        <v>42</v>
      </c>
      <c r="C42">
        <v>3227.7421776032402</v>
      </c>
      <c r="D42">
        <v>54704.920469748802</v>
      </c>
      <c r="E42">
        <v>19128.6712395676</v>
      </c>
      <c r="F42">
        <v>245078.46843211801</v>
      </c>
      <c r="G42">
        <v>153645.22499946901</v>
      </c>
      <c r="H42">
        <v>168.39204046629899</v>
      </c>
      <c r="J42" t="s">
        <v>7</v>
      </c>
      <c r="K42" s="4">
        <f t="shared" si="20"/>
        <v>98.346186692600313</v>
      </c>
      <c r="L42" s="4">
        <f t="shared" ref="L42:L47" si="23">D76*100/D$82</f>
        <v>94.855151680787003</v>
      </c>
      <c r="M42" s="4">
        <f t="shared" ref="M42:M47" si="24">E76*100/E$82</f>
        <v>102.13118500742756</v>
      </c>
      <c r="N42" s="4">
        <f t="shared" ref="N42:N47" si="25">F76*100/F$82</f>
        <v>104.82749425367295</v>
      </c>
      <c r="O42" s="4">
        <f t="shared" ref="O42:O47" si="26">G76*100/G$82</f>
        <v>103.41308291047662</v>
      </c>
      <c r="P42" s="4">
        <f t="shared" ref="P42:P47" si="27">H76*100/H$82</f>
        <v>106.49804057932128</v>
      </c>
    </row>
    <row r="43" spans="1:16" x14ac:dyDescent="0.25">
      <c r="A43" t="s">
        <v>43</v>
      </c>
      <c r="C43">
        <v>3197.0807895602302</v>
      </c>
      <c r="D43">
        <v>51615.026864023399</v>
      </c>
      <c r="E43">
        <v>16797.978296417401</v>
      </c>
      <c r="F43">
        <v>249017.81732464099</v>
      </c>
      <c r="G43">
        <v>160520.50372698501</v>
      </c>
      <c r="H43">
        <v>185.27982021174799</v>
      </c>
      <c r="J43" t="s">
        <v>7</v>
      </c>
      <c r="K43" s="4">
        <f t="shared" si="20"/>
        <v>105.20471232058333</v>
      </c>
      <c r="L43" s="4">
        <f t="shared" si="23"/>
        <v>106.16288603443569</v>
      </c>
      <c r="M43" s="4">
        <f t="shared" si="24"/>
        <v>91.467641793319032</v>
      </c>
      <c r="N43" s="4">
        <f t="shared" si="25"/>
        <v>100.65071897925525</v>
      </c>
      <c r="O43" s="4">
        <f t="shared" si="26"/>
        <v>106.60593606257538</v>
      </c>
      <c r="P43" s="4">
        <f t="shared" si="27"/>
        <v>91.5791927375071</v>
      </c>
    </row>
    <row r="44" spans="1:16" x14ac:dyDescent="0.25">
      <c r="A44" t="s">
        <v>44</v>
      </c>
      <c r="C44">
        <v>3219.76804814345</v>
      </c>
      <c r="D44">
        <v>61500.562764127499</v>
      </c>
      <c r="E44">
        <v>20041.8356728748</v>
      </c>
      <c r="F44">
        <v>244473.23154027501</v>
      </c>
      <c r="G44">
        <v>138859.39391365301</v>
      </c>
      <c r="H44">
        <v>153.7576094074</v>
      </c>
      <c r="J44" t="s">
        <v>7</v>
      </c>
      <c r="K44" s="4">
        <f t="shared" si="20"/>
        <v>96.445753015317266</v>
      </c>
      <c r="L44" s="4">
        <f t="shared" si="23"/>
        <v>123.48319212899705</v>
      </c>
      <c r="M44" s="4">
        <f t="shared" si="24"/>
        <v>117.42467527520658</v>
      </c>
      <c r="N44" s="4">
        <f t="shared" si="25"/>
        <v>112.03482288559803</v>
      </c>
      <c r="O44" s="4">
        <f t="shared" si="26"/>
        <v>89.942904813292458</v>
      </c>
      <c r="P44" s="4">
        <f t="shared" si="27"/>
        <v>107.65750000461013</v>
      </c>
    </row>
    <row r="45" spans="1:16" x14ac:dyDescent="0.25">
      <c r="A45" t="s">
        <v>45</v>
      </c>
      <c r="C45">
        <v>3334.2733531233998</v>
      </c>
      <c r="D45">
        <v>58463.760113826997</v>
      </c>
      <c r="E45">
        <v>15454.777124169101</v>
      </c>
      <c r="F45">
        <v>246750.83352799999</v>
      </c>
      <c r="G45">
        <v>143292.488691626</v>
      </c>
      <c r="H45">
        <v>145.08812434498799</v>
      </c>
      <c r="J45" t="s">
        <v>7</v>
      </c>
      <c r="K45" s="4">
        <f t="shared" si="20"/>
        <v>95.035168598596272</v>
      </c>
      <c r="L45" s="4">
        <f t="shared" si="23"/>
        <v>94.110412681060467</v>
      </c>
      <c r="M45" s="4">
        <f t="shared" si="24"/>
        <v>106.7192320877616</v>
      </c>
      <c r="N45" s="4">
        <f t="shared" si="25"/>
        <v>95.482358124422305</v>
      </c>
      <c r="O45" s="4">
        <f t="shared" si="26"/>
        <v>99.510940692948594</v>
      </c>
      <c r="P45" s="4">
        <f t="shared" si="27"/>
        <v>103.04179114423346</v>
      </c>
    </row>
    <row r="46" spans="1:16" x14ac:dyDescent="0.25">
      <c r="A46" t="s">
        <v>46</v>
      </c>
      <c r="C46">
        <v>3202.9912395626702</v>
      </c>
      <c r="D46">
        <v>52533.500392873102</v>
      </c>
      <c r="E46">
        <v>24878.421712077099</v>
      </c>
      <c r="F46">
        <v>246995.05192295401</v>
      </c>
      <c r="G46">
        <v>122480.834165092</v>
      </c>
      <c r="H46">
        <v>170.50691244239599</v>
      </c>
      <c r="J46" t="s">
        <v>7</v>
      </c>
      <c r="K46" s="4">
        <f t="shared" si="20"/>
        <v>100.85448260478863</v>
      </c>
      <c r="L46" s="4">
        <f t="shared" si="23"/>
        <v>84.982235583492752</v>
      </c>
      <c r="M46" s="4">
        <f t="shared" si="24"/>
        <v>75.482801965489315</v>
      </c>
      <c r="N46" s="4">
        <f t="shared" si="25"/>
        <v>82.842033257681663</v>
      </c>
      <c r="O46" s="4">
        <f t="shared" si="26"/>
        <v>80.981026948009884</v>
      </c>
      <c r="P46" s="4">
        <f t="shared" si="27"/>
        <v>83.691460841128674</v>
      </c>
    </row>
    <row r="47" spans="1:16" x14ac:dyDescent="0.25">
      <c r="A47" t="s">
        <v>47</v>
      </c>
      <c r="C47">
        <v>3207.4692765969598</v>
      </c>
      <c r="D47">
        <v>58262.014483212602</v>
      </c>
      <c r="E47">
        <v>19335.725965724501</v>
      </c>
      <c r="F47">
        <v>247855.12540083699</v>
      </c>
      <c r="G47">
        <v>140053.94041071201</v>
      </c>
      <c r="H47">
        <v>161.881733366362</v>
      </c>
      <c r="J47" t="s">
        <v>7</v>
      </c>
      <c r="K47" s="4">
        <f t="shared" si="20"/>
        <v>96.238065243389002</v>
      </c>
      <c r="L47" s="4">
        <f t="shared" si="23"/>
        <v>102.20005465974316</v>
      </c>
      <c r="M47" s="4">
        <f t="shared" si="24"/>
        <v>69.742505618405715</v>
      </c>
      <c r="N47" s="4">
        <f t="shared" si="25"/>
        <v>110.30512778149763</v>
      </c>
      <c r="O47" s="4">
        <f t="shared" si="26"/>
        <v>101.91873502782063</v>
      </c>
      <c r="P47" s="4">
        <f t="shared" si="27"/>
        <v>94.941963639167128</v>
      </c>
    </row>
    <row r="48" spans="1:16" x14ac:dyDescent="0.25">
      <c r="A48" t="s">
        <v>48</v>
      </c>
      <c r="C48">
        <v>3292.7137976123699</v>
      </c>
      <c r="D48">
        <v>55543.757565461099</v>
      </c>
      <c r="E48">
        <v>19893.180997685198</v>
      </c>
      <c r="F48">
        <v>241478.90165431399</v>
      </c>
      <c r="G48">
        <v>150369.51304975699</v>
      </c>
      <c r="H48">
        <v>152.14353934764199</v>
      </c>
      <c r="J48" t="s">
        <v>7</v>
      </c>
      <c r="K48" s="5">
        <f>C115*100/C$137</f>
        <v>105.86488121079893</v>
      </c>
      <c r="L48" s="5">
        <f t="shared" ref="L48:P63" si="28">D115*100/D$137</f>
        <v>118.86150919151048</v>
      </c>
      <c r="M48" s="5">
        <f t="shared" si="28"/>
        <v>126.90252529744598</v>
      </c>
      <c r="N48" s="5">
        <f t="shared" si="28"/>
        <v>112.86000184119614</v>
      </c>
      <c r="O48" s="5">
        <f t="shared" si="28"/>
        <v>127.04795400312554</v>
      </c>
      <c r="P48" s="5">
        <f t="shared" si="28"/>
        <v>94.824476655018231</v>
      </c>
    </row>
    <row r="49" spans="1:25" x14ac:dyDescent="0.25">
      <c r="A49" t="s">
        <v>49</v>
      </c>
      <c r="C49">
        <v>3370.0982590557701</v>
      </c>
      <c r="D49">
        <v>58325.723629722401</v>
      </c>
      <c r="E49">
        <v>22553.037864469399</v>
      </c>
      <c r="F49">
        <v>249755.78160504601</v>
      </c>
      <c r="G49">
        <v>159416.21185414799</v>
      </c>
      <c r="H49">
        <v>182.30452022905499</v>
      </c>
      <c r="J49" t="s">
        <v>7</v>
      </c>
      <c r="K49" s="5">
        <f t="shared" ref="K49:K69" si="29">C116*100/C$137</f>
        <v>94.947824910823726</v>
      </c>
      <c r="L49" s="5">
        <f t="shared" si="28"/>
        <v>89.509956331566457</v>
      </c>
      <c r="M49" s="5">
        <f t="shared" si="28"/>
        <v>109.09613371556023</v>
      </c>
      <c r="N49" s="5">
        <f t="shared" si="28"/>
        <v>83.948464855148927</v>
      </c>
      <c r="O49" s="5">
        <f t="shared" si="28"/>
        <v>99.768261460800943</v>
      </c>
      <c r="P49" s="5">
        <f t="shared" si="28"/>
        <v>104.36790704402458</v>
      </c>
    </row>
    <row r="50" spans="1:25" x14ac:dyDescent="0.25">
      <c r="A50" t="s">
        <v>50</v>
      </c>
      <c r="C50">
        <v>3376.49992861377</v>
      </c>
      <c r="D50">
        <v>58102.741616938103</v>
      </c>
      <c r="E50">
        <v>22367.2195204825</v>
      </c>
      <c r="F50">
        <v>249426.617681412</v>
      </c>
      <c r="G50">
        <v>140860.922933169</v>
      </c>
      <c r="H50">
        <v>177.194782762492</v>
      </c>
      <c r="J50" t="s">
        <v>7</v>
      </c>
      <c r="K50" s="5">
        <f t="shared" si="29"/>
        <v>101.37949876828681</v>
      </c>
      <c r="L50" s="5">
        <f t="shared" si="28"/>
        <v>98.884477576134699</v>
      </c>
      <c r="M50" s="5">
        <f t="shared" si="28"/>
        <v>110.33791503889555</v>
      </c>
      <c r="N50" s="5">
        <f t="shared" si="28"/>
        <v>102.43704768186072</v>
      </c>
      <c r="O50" s="5">
        <f t="shared" si="28"/>
        <v>96.222451600931251</v>
      </c>
      <c r="P50" s="5">
        <f t="shared" si="28"/>
        <v>97.948556842389976</v>
      </c>
    </row>
    <row r="51" spans="1:25" x14ac:dyDescent="0.25">
      <c r="A51" t="s">
        <v>51</v>
      </c>
      <c r="C51">
        <v>3306.1392938447598</v>
      </c>
      <c r="D51">
        <v>50484.189513474499</v>
      </c>
      <c r="E51">
        <v>15895.4320541952</v>
      </c>
      <c r="F51">
        <v>243549.448915883</v>
      </c>
      <c r="G51">
        <v>146669.073456646</v>
      </c>
      <c r="H51">
        <v>156.17293274498201</v>
      </c>
      <c r="J51" t="s">
        <v>7</v>
      </c>
      <c r="K51" s="5">
        <f t="shared" si="29"/>
        <v>100.08163790018003</v>
      </c>
      <c r="L51" s="5">
        <f t="shared" si="28"/>
        <v>101.17585303084088</v>
      </c>
      <c r="M51" s="5">
        <f t="shared" si="28"/>
        <v>103.61724399805692</v>
      </c>
      <c r="N51" s="5">
        <f t="shared" si="28"/>
        <v>99.872439096755429</v>
      </c>
      <c r="O51" s="5">
        <f t="shared" si="28"/>
        <v>97.944724885689212</v>
      </c>
      <c r="P51" s="5">
        <f t="shared" si="28"/>
        <v>97.487670338892244</v>
      </c>
    </row>
    <row r="52" spans="1:25" x14ac:dyDescent="0.25">
      <c r="A52" t="s">
        <v>52</v>
      </c>
      <c r="C52">
        <v>3333.1020257120499</v>
      </c>
      <c r="D52">
        <v>61702.3083947419</v>
      </c>
      <c r="E52">
        <v>18958.7801822082</v>
      </c>
      <c r="F52">
        <v>260214.69982373799</v>
      </c>
      <c r="G52">
        <v>141248.48690777001</v>
      </c>
      <c r="H52">
        <v>157.93077869302999</v>
      </c>
      <c r="J52" t="s">
        <v>7</v>
      </c>
      <c r="K52" s="5">
        <f t="shared" si="29"/>
        <v>103.97717095565002</v>
      </c>
      <c r="L52" s="5">
        <f t="shared" si="28"/>
        <v>91.495640876123957</v>
      </c>
      <c r="M52" s="5">
        <f t="shared" si="28"/>
        <v>122.27406763774192</v>
      </c>
      <c r="N52" s="5">
        <f t="shared" si="28"/>
        <v>105.49877932989629</v>
      </c>
      <c r="O52" s="5">
        <f t="shared" si="28"/>
        <v>95.110947453268068</v>
      </c>
      <c r="P52" s="5">
        <f t="shared" si="28"/>
        <v>98.417927478793004</v>
      </c>
    </row>
    <row r="53" spans="1:25" x14ac:dyDescent="0.25">
      <c r="B53" s="3" t="s">
        <v>19</v>
      </c>
      <c r="C53" s="3">
        <f>AVERAGEA(C30:C52)</f>
        <v>3258.0232063772096</v>
      </c>
      <c r="D53" s="3">
        <f t="shared" ref="D53:H53" si="30">AVERAGEA(D30:D52)</f>
        <v>56032.425185610569</v>
      </c>
      <c r="E53" s="3">
        <f t="shared" si="30"/>
        <v>18847.520006056984</v>
      </c>
      <c r="F53" s="3">
        <f t="shared" si="30"/>
        <v>242298.11817954356</v>
      </c>
      <c r="G53" s="3">
        <f t="shared" si="30"/>
        <v>142306.84356265239</v>
      </c>
      <c r="H53" s="3">
        <f t="shared" si="30"/>
        <v>164.11157840750943</v>
      </c>
      <c r="I53" s="3"/>
      <c r="J53" t="s">
        <v>7</v>
      </c>
      <c r="K53" s="5">
        <f t="shared" si="29"/>
        <v>100.342457796945</v>
      </c>
      <c r="L53" s="5">
        <f t="shared" si="28"/>
        <v>104.15699259049909</v>
      </c>
      <c r="M53" s="5">
        <f t="shared" si="28"/>
        <v>98.860845232312357</v>
      </c>
      <c r="N53" s="5">
        <f t="shared" si="28"/>
        <v>96.960378908526849</v>
      </c>
      <c r="O53" s="5">
        <f t="shared" si="28"/>
        <v>96.625112716117755</v>
      </c>
      <c r="P53" s="5">
        <f t="shared" si="28"/>
        <v>98.439209331669801</v>
      </c>
      <c r="R53" s="9"/>
      <c r="S53" s="9"/>
      <c r="T53" s="9"/>
      <c r="U53" s="9"/>
      <c r="V53" s="9"/>
      <c r="W53" s="9"/>
      <c r="X53" s="9"/>
      <c r="Y53" s="10"/>
    </row>
    <row r="54" spans="1:25" x14ac:dyDescent="0.25">
      <c r="B54" s="3" t="s">
        <v>17</v>
      </c>
      <c r="C54" s="3">
        <f>TRIMMEAN(C30:C52,0.1)</f>
        <v>3258.1591312114579</v>
      </c>
      <c r="D54" s="3">
        <f t="shared" ref="D54:H54" si="31">TRIMMEAN(D30:D52,0.1)</f>
        <v>56026.632445753654</v>
      </c>
      <c r="E54" s="3">
        <f t="shared" si="31"/>
        <v>18795.715104831881</v>
      </c>
      <c r="F54" s="3">
        <f t="shared" si="31"/>
        <v>242372.59940396564</v>
      </c>
      <c r="G54" s="3">
        <f t="shared" si="31"/>
        <v>142745.90466482411</v>
      </c>
      <c r="H54" s="3">
        <f t="shared" si="31"/>
        <v>164.00944565790385</v>
      </c>
      <c r="I54" s="3"/>
      <c r="J54" t="s">
        <v>7</v>
      </c>
      <c r="K54" s="5">
        <f t="shared" si="29"/>
        <v>98.465180765377283</v>
      </c>
      <c r="L54" s="5">
        <f t="shared" si="28"/>
        <v>108.68748864347577</v>
      </c>
      <c r="M54" s="5">
        <f t="shared" si="28"/>
        <v>88.964224382701346</v>
      </c>
      <c r="N54" s="5">
        <f t="shared" si="28"/>
        <v>101.90547642580023</v>
      </c>
      <c r="O54" s="5">
        <f t="shared" si="28"/>
        <v>94.036918696523301</v>
      </c>
      <c r="P54" s="5">
        <f t="shared" si="28"/>
        <v>96.257825293067015</v>
      </c>
      <c r="R54" s="9"/>
      <c r="S54" s="11"/>
      <c r="T54" s="11"/>
      <c r="U54" s="11"/>
      <c r="V54" s="11"/>
      <c r="W54" s="11"/>
      <c r="X54" s="11"/>
      <c r="Y54" s="10"/>
    </row>
    <row r="55" spans="1:25" x14ac:dyDescent="0.25">
      <c r="B55" s="3" t="s">
        <v>18</v>
      </c>
      <c r="C55" s="3">
        <f>_xlfn.STDEV.S(C30:C52)</f>
        <v>74.677663912058222</v>
      </c>
      <c r="D55" s="3">
        <f t="shared" ref="D55:H55" si="32">_xlfn.STDEV.S(D30:D52)</f>
        <v>3109.6839727222737</v>
      </c>
      <c r="E55" s="3">
        <f t="shared" si="32"/>
        <v>2517.9386961812197</v>
      </c>
      <c r="F55" s="3">
        <f t="shared" si="32"/>
        <v>8356.1900301441328</v>
      </c>
      <c r="G55" s="3">
        <f t="shared" si="32"/>
        <v>13634.274063762427</v>
      </c>
      <c r="H55" s="3">
        <f t="shared" si="32"/>
        <v>11.49840130650502</v>
      </c>
      <c r="I55" s="3"/>
      <c r="J55" t="s">
        <v>7</v>
      </c>
      <c r="K55" s="5">
        <f t="shared" si="29"/>
        <v>100.46365664616681</v>
      </c>
      <c r="L55" s="5">
        <f t="shared" si="28"/>
        <v>100.56969669618692</v>
      </c>
      <c r="M55" s="5">
        <f t="shared" si="28"/>
        <v>100.71222829619397</v>
      </c>
      <c r="N55" s="5">
        <f t="shared" si="28"/>
        <v>94.416558026172567</v>
      </c>
      <c r="O55" s="5">
        <f t="shared" si="28"/>
        <v>103.3316129930152</v>
      </c>
      <c r="P55" s="5">
        <f t="shared" si="28"/>
        <v>99.697303217963452</v>
      </c>
      <c r="R55" s="9"/>
      <c r="S55" s="11"/>
      <c r="T55" s="11"/>
      <c r="U55" s="11"/>
      <c r="V55" s="11"/>
      <c r="W55" s="11"/>
      <c r="X55" s="11"/>
      <c r="Y55" s="10"/>
    </row>
    <row r="56" spans="1:25" x14ac:dyDescent="0.25">
      <c r="B56" s="3" t="s">
        <v>9</v>
      </c>
      <c r="C56" s="3">
        <f>C55/SQRT(24)</f>
        <v>15.243514313966344</v>
      </c>
      <c r="D56" s="3">
        <f t="shared" ref="D56:H56" si="33">D55/SQRT(24)</f>
        <v>634.76158287337114</v>
      </c>
      <c r="E56" s="3">
        <f t="shared" si="33"/>
        <v>513.97208410439555</v>
      </c>
      <c r="F56" s="3">
        <f t="shared" si="33"/>
        <v>1705.7001472987592</v>
      </c>
      <c r="G56" s="3">
        <f t="shared" si="33"/>
        <v>2783.0845391233988</v>
      </c>
      <c r="H56" s="3">
        <f t="shared" si="33"/>
        <v>2.347101338224062</v>
      </c>
      <c r="I56" s="3"/>
      <c r="J56" t="s">
        <v>7</v>
      </c>
      <c r="K56" s="5">
        <f t="shared" si="29"/>
        <v>103.02289646443334</v>
      </c>
      <c r="L56" s="5">
        <f t="shared" si="28"/>
        <v>108.74496898555498</v>
      </c>
      <c r="M56" s="5">
        <f t="shared" si="28"/>
        <v>114.5298677485786</v>
      </c>
      <c r="N56" s="5">
        <f t="shared" si="28"/>
        <v>94.491393756076022</v>
      </c>
      <c r="O56" s="5">
        <f t="shared" si="28"/>
        <v>119.01147602299841</v>
      </c>
      <c r="P56" s="5">
        <f t="shared" si="28"/>
        <v>107.45333695141903</v>
      </c>
      <c r="R56" s="9"/>
      <c r="S56" s="11"/>
      <c r="T56" s="11"/>
      <c r="U56" s="11"/>
      <c r="V56" s="11"/>
      <c r="W56" s="11"/>
      <c r="X56" s="11"/>
      <c r="Y56" s="10"/>
    </row>
    <row r="57" spans="1:25" x14ac:dyDescent="0.25">
      <c r="J57" t="s">
        <v>7</v>
      </c>
      <c r="K57" s="5">
        <f t="shared" si="29"/>
        <v>99.562107748843374</v>
      </c>
      <c r="L57" s="5">
        <f t="shared" si="28"/>
        <v>98.547433752124149</v>
      </c>
      <c r="M57" s="5">
        <f t="shared" si="28"/>
        <v>114.5298677485786</v>
      </c>
      <c r="N57" s="5">
        <f t="shared" si="28"/>
        <v>96.6052061586674</v>
      </c>
      <c r="O57" s="5">
        <f t="shared" si="28"/>
        <v>102.43698770343266</v>
      </c>
      <c r="P57" s="5">
        <f t="shared" si="28"/>
        <v>97.737140467946872</v>
      </c>
      <c r="R57" s="10"/>
      <c r="S57" s="10"/>
      <c r="T57" s="10"/>
      <c r="U57" s="10"/>
      <c r="V57" s="10"/>
      <c r="W57" s="10"/>
      <c r="X57" s="10"/>
      <c r="Y57" s="10"/>
    </row>
    <row r="58" spans="1:25" x14ac:dyDescent="0.25">
      <c r="J58" t="s">
        <v>7</v>
      </c>
      <c r="K58" s="5">
        <f t="shared" si="29"/>
        <v>101.13064640782943</v>
      </c>
      <c r="L58" s="5">
        <f t="shared" si="28"/>
        <v>99.367834998165009</v>
      </c>
      <c r="M58" s="5">
        <f t="shared" si="28"/>
        <v>105.43099732486775</v>
      </c>
      <c r="N58" s="5">
        <f t="shared" si="28"/>
        <v>104.71953744391712</v>
      </c>
      <c r="O58" s="5">
        <f t="shared" si="28"/>
        <v>96.180192117555279</v>
      </c>
      <c r="P58" s="5">
        <f t="shared" si="28"/>
        <v>98.417927478793004</v>
      </c>
      <c r="R58" s="9"/>
      <c r="S58" s="11"/>
      <c r="T58" s="11"/>
      <c r="U58" s="11"/>
      <c r="V58" s="11"/>
      <c r="W58" s="11"/>
      <c r="X58" s="11"/>
      <c r="Y58" s="10"/>
    </row>
    <row r="59" spans="1:25" x14ac:dyDescent="0.25">
      <c r="A59" t="s">
        <v>0</v>
      </c>
      <c r="C59" t="s">
        <v>11</v>
      </c>
      <c r="D59" t="s">
        <v>12</v>
      </c>
      <c r="E59" t="s">
        <v>13</v>
      </c>
      <c r="F59" t="s">
        <v>14</v>
      </c>
      <c r="G59" t="s">
        <v>15</v>
      </c>
      <c r="H59" t="s">
        <v>21</v>
      </c>
      <c r="J59" t="s">
        <v>7</v>
      </c>
      <c r="K59" s="5">
        <f t="shared" si="29"/>
        <v>101.41232929923085</v>
      </c>
      <c r="L59" s="5">
        <f t="shared" si="28"/>
        <v>96.493817894200504</v>
      </c>
      <c r="M59" s="5">
        <f t="shared" si="28"/>
        <v>103.14310931096527</v>
      </c>
      <c r="N59" s="5">
        <f t="shared" si="28"/>
        <v>98.450560228589197</v>
      </c>
      <c r="O59" s="5">
        <f t="shared" si="28"/>
        <v>102.69532869614638</v>
      </c>
      <c r="P59" s="5">
        <f t="shared" si="28"/>
        <v>108.70345615573706</v>
      </c>
      <c r="R59" s="9"/>
      <c r="S59" s="11"/>
      <c r="T59" s="11"/>
      <c r="U59" s="11"/>
      <c r="V59" s="11"/>
      <c r="W59" s="11"/>
      <c r="X59" s="11"/>
      <c r="Y59" s="10"/>
    </row>
    <row r="60" spans="1:25" x14ac:dyDescent="0.25">
      <c r="A60" t="s">
        <v>7</v>
      </c>
      <c r="C60">
        <v>2.9212924209541704</v>
      </c>
      <c r="D60">
        <v>38.743832719868401</v>
      </c>
      <c r="E60">
        <v>11.8035868118099</v>
      </c>
      <c r="F60">
        <v>178.00610854413</v>
      </c>
      <c r="G60">
        <v>142.40739290469099</v>
      </c>
      <c r="H60">
        <v>0.136283185840708</v>
      </c>
      <c r="J60" t="s">
        <v>7</v>
      </c>
      <c r="K60" s="5">
        <f t="shared" si="29"/>
        <v>98.344272297545373</v>
      </c>
      <c r="L60" s="5">
        <f t="shared" si="28"/>
        <v>93.807918273404525</v>
      </c>
      <c r="M60" s="5">
        <f t="shared" si="28"/>
        <v>90.100642442238367</v>
      </c>
      <c r="N60" s="5">
        <f t="shared" si="28"/>
        <v>103.69915820602668</v>
      </c>
      <c r="O60" s="5">
        <f t="shared" si="28"/>
        <v>110.69273658786925</v>
      </c>
      <c r="P60" s="5">
        <f t="shared" si="28"/>
        <v>98.938015052321362</v>
      </c>
      <c r="R60" s="9"/>
      <c r="S60" s="10"/>
      <c r="T60" s="10"/>
      <c r="U60" s="10"/>
      <c r="V60" s="10"/>
      <c r="W60" s="10"/>
      <c r="X60" s="10"/>
      <c r="Y60" s="10"/>
    </row>
    <row r="61" spans="1:25" x14ac:dyDescent="0.25">
      <c r="A61" t="s">
        <v>7</v>
      </c>
      <c r="C61">
        <v>3.1251470323308399</v>
      </c>
      <c r="D61">
        <v>45.613595426423402</v>
      </c>
      <c r="E61">
        <v>14.8985825045031</v>
      </c>
      <c r="F61">
        <v>209.46041193515498</v>
      </c>
      <c r="G61">
        <v>159.72433236745201</v>
      </c>
      <c r="H61">
        <v>0.15242833005164702</v>
      </c>
      <c r="J61" t="s">
        <v>7</v>
      </c>
      <c r="K61" s="5">
        <f t="shared" si="29"/>
        <v>99.25993226008822</v>
      </c>
      <c r="L61" s="5">
        <f t="shared" si="28"/>
        <v>107.53004357342483</v>
      </c>
      <c r="M61" s="5">
        <f t="shared" si="28"/>
        <v>76.170113778641422</v>
      </c>
      <c r="N61" s="5">
        <f t="shared" si="28"/>
        <v>105.12400674601453</v>
      </c>
      <c r="O61" s="5">
        <f t="shared" si="28"/>
        <v>107.79437390726984</v>
      </c>
      <c r="P61" s="5">
        <f t="shared" si="28"/>
        <v>94.101006567734643</v>
      </c>
      <c r="R61" s="9"/>
      <c r="S61" s="10"/>
      <c r="T61" s="10"/>
      <c r="U61" s="10"/>
      <c r="V61" s="10"/>
      <c r="W61" s="10"/>
      <c r="X61" s="10"/>
      <c r="Y61" s="10"/>
    </row>
    <row r="62" spans="1:25" x14ac:dyDescent="0.25">
      <c r="A62" t="s">
        <v>7</v>
      </c>
      <c r="C62">
        <v>3.1178713036382</v>
      </c>
      <c r="D62">
        <v>56.358367922311906</v>
      </c>
      <c r="E62">
        <v>16.048241835695801</v>
      </c>
      <c r="F62">
        <v>223.578980343018</v>
      </c>
      <c r="G62">
        <v>169.911504424779</v>
      </c>
      <c r="H62">
        <v>0.15681455882008299</v>
      </c>
      <c r="J62" t="s">
        <v>7</v>
      </c>
      <c r="K62" s="5">
        <f t="shared" si="29"/>
        <v>102.29570507746509</v>
      </c>
      <c r="L62" s="5">
        <f t="shared" si="28"/>
        <v>99.407026140492036</v>
      </c>
      <c r="M62" s="5">
        <f t="shared" si="28"/>
        <v>77.366739417491686</v>
      </c>
      <c r="N62" s="5">
        <f t="shared" si="28"/>
        <v>101.42557745943505</v>
      </c>
      <c r="O62" s="5">
        <f t="shared" si="28"/>
        <v>98.217418155775789</v>
      </c>
      <c r="P62" s="5">
        <f t="shared" si="28"/>
        <v>103.12616892143905</v>
      </c>
      <c r="R62" s="9"/>
      <c r="S62" s="10"/>
      <c r="T62" s="10"/>
      <c r="U62" s="10"/>
      <c r="V62" s="10"/>
      <c r="W62" s="10"/>
      <c r="X62" s="10"/>
      <c r="Y62" s="10"/>
    </row>
    <row r="63" spans="1:25" x14ac:dyDescent="0.25">
      <c r="A63" t="s">
        <v>7</v>
      </c>
      <c r="C63">
        <v>3.0034569061515399</v>
      </c>
      <c r="D63">
        <v>41.813767718693697</v>
      </c>
      <c r="E63">
        <v>17.1540449526196</v>
      </c>
      <c r="F63">
        <v>182.10353199154198</v>
      </c>
      <c r="G63">
        <v>126.995066175895</v>
      </c>
      <c r="H63">
        <v>0.15973390042291699</v>
      </c>
      <c r="J63" t="s">
        <v>7</v>
      </c>
      <c r="K63" s="5">
        <f t="shared" si="29"/>
        <v>94.586302636646124</v>
      </c>
      <c r="L63" s="5">
        <f t="shared" si="28"/>
        <v>90.941739397905238</v>
      </c>
      <c r="M63" s="5">
        <f t="shared" si="28"/>
        <v>83.319763822086628</v>
      </c>
      <c r="N63" s="5">
        <f t="shared" si="28"/>
        <v>87.553052512166857</v>
      </c>
      <c r="O63" s="5">
        <f t="shared" si="28"/>
        <v>92.577770496936765</v>
      </c>
      <c r="P63" s="5">
        <f t="shared" si="28"/>
        <v>94.075960090022548</v>
      </c>
      <c r="R63" s="10"/>
      <c r="S63" s="10"/>
      <c r="T63" s="10"/>
      <c r="U63" s="10"/>
      <c r="V63" s="10"/>
      <c r="W63" s="10"/>
      <c r="X63" s="10"/>
      <c r="Y63" s="10"/>
    </row>
    <row r="64" spans="1:25" ht="15.75" thickBot="1" x14ac:dyDescent="0.3">
      <c r="A64" t="s">
        <v>7</v>
      </c>
      <c r="C64">
        <v>2.9375332731314203</v>
      </c>
      <c r="D64">
        <v>40.366512647818901</v>
      </c>
      <c r="E64">
        <v>14.228208943535101</v>
      </c>
      <c r="F64">
        <v>187.19711802020501</v>
      </c>
      <c r="G64">
        <v>140.440128436056</v>
      </c>
      <c r="H64">
        <v>0.16287033019932501</v>
      </c>
      <c r="J64" t="s">
        <v>7</v>
      </c>
      <c r="K64" s="5">
        <f t="shared" si="29"/>
        <v>96.332748099289972</v>
      </c>
      <c r="L64" s="5">
        <f t="shared" ref="L64:L69" si="34">D131*100/D$137</f>
        <v>93.525742048651466</v>
      </c>
      <c r="M64" s="5">
        <f t="shared" ref="M64:M69" si="35">E131*100/E$137</f>
        <v>81.814574339256012</v>
      </c>
      <c r="N64" s="5">
        <f t="shared" ref="N64:N69" si="36">F131*100/F$137</f>
        <v>96.904549078281406</v>
      </c>
      <c r="O64" s="5">
        <f t="shared" ref="O64:O69" si="37">G131*100/G$137</f>
        <v>100.05610435700345</v>
      </c>
      <c r="P64" s="5">
        <f t="shared" ref="P64:P69" si="38">H131*100/H$137</f>
        <v>90.873526828396109</v>
      </c>
      <c r="R64" s="10"/>
      <c r="S64" s="10"/>
      <c r="T64" s="10"/>
      <c r="U64" s="10"/>
      <c r="V64" s="10"/>
      <c r="W64" s="10"/>
      <c r="X64" s="10"/>
      <c r="Y64" s="10"/>
    </row>
    <row r="65" spans="1:25" ht="15.75" thickBot="1" x14ac:dyDescent="0.3">
      <c r="A65" t="s">
        <v>7</v>
      </c>
      <c r="C65">
        <v>2.83241145042191</v>
      </c>
      <c r="D65">
        <v>43.6525961312554</v>
      </c>
      <c r="E65">
        <v>14.0935077139948</v>
      </c>
      <c r="F65">
        <v>194.126399874697</v>
      </c>
      <c r="G65">
        <v>149.08920040723601</v>
      </c>
      <c r="H65">
        <v>0.139025393887826</v>
      </c>
      <c r="J65" t="s">
        <v>7</v>
      </c>
      <c r="K65" s="5">
        <f t="shared" si="29"/>
        <v>99.182879546912147</v>
      </c>
      <c r="L65" s="5">
        <f t="shared" si="34"/>
        <v>95.054196599396505</v>
      </c>
      <c r="M65" s="5">
        <f t="shared" si="35"/>
        <v>100.74233208585061</v>
      </c>
      <c r="N65" s="5">
        <f t="shared" si="36"/>
        <v>104.8834633284676</v>
      </c>
      <c r="O65" s="5">
        <f t="shared" si="37"/>
        <v>94.582305236696598</v>
      </c>
      <c r="P65" s="5">
        <f t="shared" si="38"/>
        <v>110.34825353312904</v>
      </c>
      <c r="R65" s="12"/>
      <c r="S65" s="12"/>
      <c r="T65" s="12"/>
      <c r="U65" s="12"/>
      <c r="V65" s="12"/>
      <c r="W65" s="12"/>
      <c r="X65" s="12"/>
      <c r="Y65" s="10"/>
    </row>
    <row r="66" spans="1:25" ht="15.75" thickBot="1" x14ac:dyDescent="0.3">
      <c r="A66" t="s">
        <v>7</v>
      </c>
      <c r="C66">
        <v>3.1568494064918999</v>
      </c>
      <c r="D66">
        <v>54.7074947137599</v>
      </c>
      <c r="E66">
        <v>18.942751977445401</v>
      </c>
      <c r="F66">
        <v>215.89474508575501</v>
      </c>
      <c r="G66">
        <v>174.92677578510501</v>
      </c>
      <c r="H66">
        <v>0.16671025613191698</v>
      </c>
      <c r="J66" t="s">
        <v>7</v>
      </c>
      <c r="K66" s="5">
        <f t="shared" si="29"/>
        <v>99.622560763499052</v>
      </c>
      <c r="L66" s="5">
        <f t="shared" si="34"/>
        <v>100.44951052638454</v>
      </c>
      <c r="M66" s="5">
        <f t="shared" si="35"/>
        <v>107.92208591895242</v>
      </c>
      <c r="N66" s="5">
        <f t="shared" si="36"/>
        <v>102.884874192553</v>
      </c>
      <c r="O66" s="5">
        <f t="shared" si="37"/>
        <v>99.529854186660742</v>
      </c>
      <c r="P66" s="5">
        <f t="shared" si="38"/>
        <v>102.43321843630022</v>
      </c>
      <c r="R66" s="12"/>
      <c r="S66" s="13"/>
      <c r="T66" s="13"/>
      <c r="U66" s="13"/>
      <c r="V66" s="13"/>
      <c r="W66" s="13"/>
      <c r="X66" s="13"/>
      <c r="Y66" s="10"/>
    </row>
    <row r="67" spans="1:25" ht="15.75" thickBot="1" x14ac:dyDescent="0.3">
      <c r="A67" t="s">
        <v>7</v>
      </c>
      <c r="C67">
        <v>3.0847785528848499</v>
      </c>
      <c r="D67">
        <v>50.428381235805503</v>
      </c>
      <c r="E67">
        <v>14.513274336283201</v>
      </c>
      <c r="F67">
        <v>203.345602631373</v>
      </c>
      <c r="G67">
        <v>145.339494087243</v>
      </c>
      <c r="H67">
        <v>0.15684452052315298</v>
      </c>
      <c r="J67" t="s">
        <v>7</v>
      </c>
      <c r="K67" s="5">
        <f t="shared" si="29"/>
        <v>97.94943533597214</v>
      </c>
      <c r="L67" s="5">
        <f t="shared" si="34"/>
        <v>99.595143623660604</v>
      </c>
      <c r="M67" s="5">
        <f t="shared" si="35"/>
        <v>93.999083202769498</v>
      </c>
      <c r="N67" s="5">
        <f t="shared" si="36"/>
        <v>101.71957496977011</v>
      </c>
      <c r="O67" s="5">
        <f t="shared" si="37"/>
        <v>84.154578376482007</v>
      </c>
      <c r="P67" s="5">
        <f t="shared" si="38"/>
        <v>96.4507677843105</v>
      </c>
      <c r="R67" s="12"/>
      <c r="S67" s="13"/>
      <c r="T67" s="13"/>
      <c r="U67" s="13"/>
      <c r="V67" s="13"/>
      <c r="W67" s="13"/>
      <c r="X67" s="13"/>
      <c r="Y67" s="10"/>
    </row>
    <row r="68" spans="1:25" ht="15.75" thickBot="1" x14ac:dyDescent="0.3">
      <c r="A68" t="s">
        <v>7</v>
      </c>
      <c r="C68">
        <v>2.8404874063193</v>
      </c>
      <c r="D68">
        <v>44.297908998355403</v>
      </c>
      <c r="E68">
        <v>15.957396820424499</v>
      </c>
      <c r="F68">
        <v>187.97086694337898</v>
      </c>
      <c r="G68">
        <v>110.780797243324</v>
      </c>
      <c r="H68">
        <v>0.152920763683489</v>
      </c>
      <c r="J68" t="s">
        <v>7</v>
      </c>
      <c r="K68" s="5">
        <f t="shared" si="29"/>
        <v>99.957107695780252</v>
      </c>
      <c r="L68" s="5">
        <f t="shared" si="34"/>
        <v>97.144390856825453</v>
      </c>
      <c r="M68" s="5">
        <f t="shared" si="35"/>
        <v>83.462756822955583</v>
      </c>
      <c r="N68" s="5">
        <f t="shared" si="36"/>
        <v>101.82470135225365</v>
      </c>
      <c r="O68" s="5">
        <f t="shared" si="37"/>
        <v>95.838129506832558</v>
      </c>
      <c r="P68" s="5">
        <f t="shared" si="38"/>
        <v>101.31257240463981</v>
      </c>
      <c r="R68" s="12"/>
      <c r="S68" s="13"/>
      <c r="T68" s="13"/>
      <c r="U68" s="13"/>
      <c r="V68" s="13"/>
      <c r="W68" s="13"/>
      <c r="X68" s="13"/>
      <c r="Y68" s="10"/>
    </row>
    <row r="69" spans="1:25" ht="24" thickBot="1" x14ac:dyDescent="0.4">
      <c r="A69" t="s">
        <v>7</v>
      </c>
      <c r="C69">
        <v>2.9739253730847</v>
      </c>
      <c r="D69">
        <v>43.116923799827703</v>
      </c>
      <c r="E69">
        <v>14.447490014879801</v>
      </c>
      <c r="F69">
        <v>175.24003445845401</v>
      </c>
      <c r="G69">
        <v>125.666849400893</v>
      </c>
      <c r="H69">
        <v>0.14517590551794601</v>
      </c>
      <c r="J69" t="s">
        <v>7</v>
      </c>
      <c r="K69" s="5">
        <f t="shared" si="29"/>
        <v>101.81876741223566</v>
      </c>
      <c r="L69" s="5">
        <f t="shared" si="34"/>
        <v>106.04861839347207</v>
      </c>
      <c r="M69" s="5">
        <f t="shared" si="35"/>
        <v>106.70288243785973</v>
      </c>
      <c r="N69" s="5">
        <f t="shared" si="36"/>
        <v>101.81519840242458</v>
      </c>
      <c r="O69" s="5">
        <f t="shared" si="37"/>
        <v>86.14476083886882</v>
      </c>
      <c r="P69" s="5">
        <f t="shared" si="38"/>
        <v>108.58777312599288</v>
      </c>
      <c r="R69" s="14"/>
      <c r="S69" s="14"/>
      <c r="T69" s="14"/>
      <c r="U69" s="14"/>
      <c r="V69" s="14"/>
      <c r="W69" s="14"/>
      <c r="X69" s="14"/>
      <c r="Y69" s="10"/>
    </row>
    <row r="70" spans="1:25" ht="15.75" thickBot="1" x14ac:dyDescent="0.3">
      <c r="A70" t="s">
        <v>7</v>
      </c>
      <c r="C70">
        <v>2.9031086414138101</v>
      </c>
      <c r="D70">
        <v>36.171979011668896</v>
      </c>
      <c r="E70">
        <v>15.781971963348701</v>
      </c>
      <c r="F70">
        <v>164.60803508497099</v>
      </c>
      <c r="G70">
        <v>145.295637872974</v>
      </c>
      <c r="H70">
        <v>0.15455087784577901</v>
      </c>
      <c r="J70" t="s">
        <v>7</v>
      </c>
      <c r="K70" s="6">
        <f>C170*100/C$192</f>
        <v>97.898460560987829</v>
      </c>
      <c r="L70" s="6">
        <f t="shared" ref="L70:P85" si="39">D170*100/D$192</f>
        <v>84.503962831374608</v>
      </c>
      <c r="M70" s="6">
        <f t="shared" si="39"/>
        <v>78.939549765741361</v>
      </c>
      <c r="N70" s="6">
        <f t="shared" si="39"/>
        <v>90.588197783787194</v>
      </c>
      <c r="O70" s="6">
        <f t="shared" si="39"/>
        <v>95.680358796561976</v>
      </c>
      <c r="P70" s="6">
        <f t="shared" si="39"/>
        <v>87.565402021464607</v>
      </c>
      <c r="R70" s="12"/>
      <c r="S70" s="13"/>
      <c r="T70" s="13"/>
      <c r="U70" s="13"/>
      <c r="V70" s="13"/>
      <c r="W70" s="13"/>
      <c r="X70" s="13"/>
      <c r="Y70" s="10"/>
    </row>
    <row r="71" spans="1:25" ht="15.75" thickBot="1" x14ac:dyDescent="0.3">
      <c r="A71" t="s">
        <v>7</v>
      </c>
      <c r="C71">
        <v>3.1368030292921998</v>
      </c>
      <c r="D71">
        <v>50.118255149189395</v>
      </c>
      <c r="E71">
        <v>12.3580546636385</v>
      </c>
      <c r="F71">
        <v>221.76208003759098</v>
      </c>
      <c r="G71">
        <v>165.68251233455999</v>
      </c>
      <c r="H71">
        <v>0.167908548327525</v>
      </c>
      <c r="J71" t="s">
        <v>7</v>
      </c>
      <c r="K71" s="6">
        <f t="shared" ref="K71:K91" si="40">C171*100/C$192</f>
        <v>104.73004390022638</v>
      </c>
      <c r="L71" s="6">
        <f t="shared" si="39"/>
        <v>99.487564908444966</v>
      </c>
      <c r="M71" s="6">
        <f t="shared" si="39"/>
        <v>99.638136593913089</v>
      </c>
      <c r="N71" s="6">
        <f t="shared" si="39"/>
        <v>106.59544989463832</v>
      </c>
      <c r="O71" s="6">
        <f t="shared" si="39"/>
        <v>107.31522512800464</v>
      </c>
      <c r="P71" s="6">
        <f t="shared" si="39"/>
        <v>97.939066496683424</v>
      </c>
      <c r="R71" s="12"/>
      <c r="S71" s="13"/>
      <c r="T71" s="13"/>
      <c r="U71" s="13"/>
      <c r="V71" s="13"/>
      <c r="W71" s="13"/>
      <c r="X71" s="13"/>
      <c r="Y71" s="10"/>
    </row>
    <row r="72" spans="1:25" x14ac:dyDescent="0.25">
      <c r="A72" t="s">
        <v>7</v>
      </c>
      <c r="C72">
        <v>3.06904900421504</v>
      </c>
      <c r="D72">
        <v>49.059440833268098</v>
      </c>
      <c r="E72">
        <v>15.763176442947801</v>
      </c>
      <c r="F72">
        <v>206.18372621192</v>
      </c>
      <c r="G72">
        <v>157.80405669981999</v>
      </c>
      <c r="H72">
        <v>0.15237694336305099</v>
      </c>
      <c r="J72" t="s">
        <v>7</v>
      </c>
      <c r="K72" s="6">
        <f t="shared" si="40"/>
        <v>104.4862194089294</v>
      </c>
      <c r="L72" s="6">
        <f t="shared" si="39"/>
        <v>122.92292976223021</v>
      </c>
      <c r="M72" s="6">
        <f t="shared" si="39"/>
        <v>107.32678170113873</v>
      </c>
      <c r="N72" s="6">
        <f t="shared" si="39"/>
        <v>113.78045988005884</v>
      </c>
      <c r="O72" s="6">
        <f t="shared" si="39"/>
        <v>114.15975937363685</v>
      </c>
      <c r="P72" s="6">
        <f t="shared" si="39"/>
        <v>100.75732968224716</v>
      </c>
      <c r="R72" s="10"/>
      <c r="S72" s="10"/>
      <c r="T72" s="10"/>
      <c r="U72" s="10"/>
      <c r="V72" s="10"/>
      <c r="W72" s="10"/>
      <c r="X72" s="10"/>
      <c r="Y72" s="10"/>
    </row>
    <row r="73" spans="1:25" x14ac:dyDescent="0.25">
      <c r="A73" t="s">
        <v>7</v>
      </c>
      <c r="C73">
        <v>2.7821550773566899</v>
      </c>
      <c r="D73">
        <v>39.802647035789796</v>
      </c>
      <c r="E73">
        <v>14.835930769833199</v>
      </c>
      <c r="F73">
        <v>166.74759182394902</v>
      </c>
      <c r="G73">
        <v>153.76301981361101</v>
      </c>
      <c r="H73">
        <v>0.147869724419153</v>
      </c>
      <c r="J73" t="s">
        <v>7</v>
      </c>
      <c r="K73" s="6">
        <f t="shared" si="40"/>
        <v>100.65195985325698</v>
      </c>
      <c r="L73" s="6">
        <f t="shared" si="39"/>
        <v>91.199781361027547</v>
      </c>
      <c r="M73" s="6">
        <f t="shared" si="39"/>
        <v>114.72212699500989</v>
      </c>
      <c r="N73" s="6">
        <f t="shared" si="39"/>
        <v>92.673397042924194</v>
      </c>
      <c r="O73" s="6">
        <f t="shared" si="39"/>
        <v>85.325159384351778</v>
      </c>
      <c r="P73" s="6">
        <f t="shared" si="39"/>
        <v>102.63308067466187</v>
      </c>
      <c r="R73" s="10"/>
      <c r="S73" s="10"/>
      <c r="T73" s="10"/>
      <c r="U73" s="10"/>
      <c r="V73" s="10"/>
      <c r="W73" s="10"/>
      <c r="X73" s="10"/>
      <c r="Y73" s="10"/>
    </row>
    <row r="74" spans="1:25" x14ac:dyDescent="0.25">
      <c r="A74" t="s">
        <v>7</v>
      </c>
      <c r="C74">
        <v>3.2154596605414301</v>
      </c>
      <c r="D74">
        <v>49.945962878847197</v>
      </c>
      <c r="E74">
        <v>15.625342626674001</v>
      </c>
      <c r="F74">
        <v>222.100399404809</v>
      </c>
      <c r="G74">
        <v>178.898895763176</v>
      </c>
      <c r="H74">
        <v>0.179704859799622</v>
      </c>
      <c r="J74" t="s">
        <v>7</v>
      </c>
      <c r="K74" s="6">
        <f t="shared" si="40"/>
        <v>98.44272460485648</v>
      </c>
      <c r="L74" s="6">
        <f t="shared" si="39"/>
        <v>88.04318119704827</v>
      </c>
      <c r="M74" s="6">
        <f t="shared" si="39"/>
        <v>95.154839446920164</v>
      </c>
      <c r="N74" s="6">
        <f t="shared" si="39"/>
        <v>95.265548415520897</v>
      </c>
      <c r="O74" s="6">
        <f t="shared" si="39"/>
        <v>94.358597570775757</v>
      </c>
      <c r="P74" s="6">
        <f t="shared" si="39"/>
        <v>104.64831632232476</v>
      </c>
      <c r="R74" s="10"/>
      <c r="S74" s="10"/>
      <c r="T74" s="10"/>
      <c r="U74" s="10"/>
      <c r="V74" s="10"/>
      <c r="W74" s="10"/>
      <c r="X74" s="10"/>
      <c r="Y74" s="10"/>
    </row>
    <row r="75" spans="1:25" x14ac:dyDescent="0.25">
      <c r="A75" t="s">
        <v>7</v>
      </c>
      <c r="C75">
        <v>2.8787190310025901</v>
      </c>
      <c r="D75">
        <v>46.722531130080704</v>
      </c>
      <c r="E75">
        <v>18.328764977680301</v>
      </c>
      <c r="F75">
        <v>193.60952306367</v>
      </c>
      <c r="G75">
        <v>160.89591980577998</v>
      </c>
      <c r="H75">
        <v>0.17855065159998901</v>
      </c>
      <c r="J75" t="s">
        <v>7</v>
      </c>
      <c r="K75" s="6">
        <f t="shared" si="40"/>
        <v>94.919878161683641</v>
      </c>
      <c r="L75" s="6">
        <f t="shared" si="39"/>
        <v>95.210440010931976</v>
      </c>
      <c r="M75" s="6">
        <f t="shared" si="39"/>
        <v>94.253990020187928</v>
      </c>
      <c r="N75" s="6">
        <f t="shared" si="39"/>
        <v>98.791894563235886</v>
      </c>
      <c r="O75" s="6">
        <f t="shared" si="39"/>
        <v>100.16971659051403</v>
      </c>
      <c r="P75" s="6">
        <f t="shared" si="39"/>
        <v>89.327340213554166</v>
      </c>
      <c r="R75" s="10"/>
      <c r="S75" s="10"/>
      <c r="T75" s="10"/>
      <c r="U75" s="10"/>
      <c r="V75" s="10"/>
      <c r="W75" s="10"/>
      <c r="X75" s="10"/>
      <c r="Y75" s="10"/>
    </row>
    <row r="76" spans="1:25" x14ac:dyDescent="0.25">
      <c r="A76" t="s">
        <v>7</v>
      </c>
      <c r="C76">
        <v>2.9346525795046499</v>
      </c>
      <c r="D76">
        <v>43.489701621113596</v>
      </c>
      <c r="E76">
        <v>15.271360325789001</v>
      </c>
      <c r="F76">
        <v>205.986373247709</v>
      </c>
      <c r="G76">
        <v>153.91651656355199</v>
      </c>
      <c r="H76">
        <v>0.16574916486291202</v>
      </c>
      <c r="J76" t="s">
        <v>7</v>
      </c>
      <c r="K76" s="6">
        <f t="shared" si="40"/>
        <v>105.79245504545588</v>
      </c>
      <c r="L76" s="6">
        <f t="shared" si="39"/>
        <v>119.32221918556982</v>
      </c>
      <c r="M76" s="6">
        <f t="shared" si="39"/>
        <v>126.68456938254688</v>
      </c>
      <c r="N76" s="6">
        <f t="shared" si="39"/>
        <v>109.86991417465954</v>
      </c>
      <c r="O76" s="6">
        <f t="shared" si="39"/>
        <v>117.52940861326074</v>
      </c>
      <c r="P76" s="6">
        <f t="shared" si="39"/>
        <v>107.11556608571873</v>
      </c>
      <c r="R76" s="10"/>
      <c r="S76" s="10"/>
      <c r="T76" s="10"/>
      <c r="U76" s="10"/>
      <c r="V76" s="10"/>
      <c r="W76" s="10"/>
      <c r="X76" s="10"/>
      <c r="Y76" s="10"/>
    </row>
    <row r="77" spans="1:25" x14ac:dyDescent="0.25">
      <c r="A77" t="s">
        <v>7</v>
      </c>
      <c r="C77">
        <v>3.1393111494263399</v>
      </c>
      <c r="D77">
        <v>48.674132665048198</v>
      </c>
      <c r="E77">
        <v>13.676873678440002</v>
      </c>
      <c r="F77">
        <v>197.778996005952</v>
      </c>
      <c r="G77">
        <v>158.66865063826501</v>
      </c>
      <c r="H77">
        <v>0.142530084426819</v>
      </c>
      <c r="J77" t="s">
        <v>7</v>
      </c>
      <c r="K77" s="6">
        <f t="shared" si="40"/>
        <v>103.3772139114848</v>
      </c>
      <c r="L77" s="6">
        <f t="shared" si="39"/>
        <v>109.9890680513802</v>
      </c>
      <c r="M77" s="6">
        <f t="shared" si="39"/>
        <v>97.061288233725733</v>
      </c>
      <c r="N77" s="6">
        <f t="shared" si="39"/>
        <v>103.48359289629369</v>
      </c>
      <c r="O77" s="6">
        <f t="shared" si="39"/>
        <v>97.650372343275521</v>
      </c>
      <c r="P77" s="6">
        <f t="shared" si="39"/>
        <v>100.77658083607356</v>
      </c>
      <c r="R77" s="10"/>
      <c r="S77" s="10"/>
      <c r="T77" s="10"/>
      <c r="U77" s="10"/>
      <c r="V77" s="10"/>
      <c r="W77" s="10"/>
      <c r="X77" s="10"/>
      <c r="Y77" s="10"/>
    </row>
    <row r="78" spans="1:25" x14ac:dyDescent="0.25">
      <c r="A78" t="s">
        <v>7</v>
      </c>
      <c r="C78">
        <v>2.8779435928039403</v>
      </c>
      <c r="D78">
        <v>56.615240034458495</v>
      </c>
      <c r="E78">
        <v>17.5581486412405</v>
      </c>
      <c r="F78">
        <v>220.14879786984099</v>
      </c>
      <c r="G78">
        <v>133.867961469183</v>
      </c>
      <c r="H78">
        <v>0.167553699766922</v>
      </c>
      <c r="J78" t="s">
        <v>7</v>
      </c>
      <c r="K78" s="6">
        <f t="shared" si="40"/>
        <v>95.190519896910772</v>
      </c>
      <c r="L78" s="6">
        <f t="shared" si="39"/>
        <v>96.617928395736541</v>
      </c>
      <c r="M78" s="6">
        <f t="shared" si="39"/>
        <v>106.7192320877616</v>
      </c>
      <c r="N78" s="6">
        <f t="shared" si="39"/>
        <v>95.659313107422449</v>
      </c>
      <c r="O78" s="6">
        <f t="shared" si="39"/>
        <v>74.431152848254044</v>
      </c>
      <c r="P78" s="6">
        <f t="shared" si="39"/>
        <v>98.255467589563153</v>
      </c>
      <c r="R78" s="10"/>
      <c r="S78" s="10"/>
      <c r="T78" s="10"/>
      <c r="U78" s="10"/>
      <c r="V78" s="10"/>
      <c r="W78" s="10"/>
      <c r="X78" s="10"/>
      <c r="Y78" s="10"/>
    </row>
    <row r="79" spans="1:25" x14ac:dyDescent="0.25">
      <c r="A79" t="s">
        <v>7</v>
      </c>
      <c r="C79">
        <v>2.8358517198360702</v>
      </c>
      <c r="D79">
        <v>43.148249667162702</v>
      </c>
      <c r="E79">
        <v>15.957396820424499</v>
      </c>
      <c r="F79">
        <v>187.623149815961</v>
      </c>
      <c r="G79">
        <v>148.10870075965201</v>
      </c>
      <c r="H79">
        <v>0.16037000056742401</v>
      </c>
      <c r="J79" t="s">
        <v>7</v>
      </c>
      <c r="K79" s="6">
        <f t="shared" si="40"/>
        <v>99.662298015738756</v>
      </c>
      <c r="L79" s="6">
        <f t="shared" si="39"/>
        <v>94.042088002186347</v>
      </c>
      <c r="M79" s="6">
        <f t="shared" si="39"/>
        <v>96.621338513693729</v>
      </c>
      <c r="N79" s="6">
        <f t="shared" si="39"/>
        <v>89.18052886496632</v>
      </c>
      <c r="O79" s="6">
        <f t="shared" si="39"/>
        <v>84.432760085413292</v>
      </c>
      <c r="P79" s="6">
        <f t="shared" si="39"/>
        <v>93.279199866722621</v>
      </c>
      <c r="R79" s="10"/>
      <c r="S79" s="10"/>
      <c r="T79" s="10"/>
      <c r="U79" s="10"/>
      <c r="V79" s="10"/>
      <c r="W79" s="10"/>
      <c r="X79" s="10"/>
      <c r="Y79" s="10"/>
    </row>
    <row r="80" spans="1:25" x14ac:dyDescent="0.25">
      <c r="A80" t="s">
        <v>7</v>
      </c>
      <c r="C80">
        <v>3.0095001899348599</v>
      </c>
      <c r="D80">
        <v>38.963113791213104</v>
      </c>
      <c r="E80">
        <v>11.286710000783099</v>
      </c>
      <c r="F80">
        <v>162.784869606077</v>
      </c>
      <c r="G80">
        <v>120.529407157961</v>
      </c>
      <c r="H80">
        <v>0.13025394331309101</v>
      </c>
      <c r="J80" t="s">
        <v>7</v>
      </c>
      <c r="K80" s="6">
        <f t="shared" si="40"/>
        <v>97.289085062864899</v>
      </c>
      <c r="L80" s="6">
        <f t="shared" si="39"/>
        <v>78.894506695818535</v>
      </c>
      <c r="M80" s="6">
        <f t="shared" si="39"/>
        <v>105.54603283434248</v>
      </c>
      <c r="N80" s="6">
        <f t="shared" si="39"/>
        <v>83.769851276655302</v>
      </c>
      <c r="O80" s="6">
        <f t="shared" si="39"/>
        <v>97.62090632868788</v>
      </c>
      <c r="P80" s="6">
        <f t="shared" si="39"/>
        <v>99.302857266295902</v>
      </c>
      <c r="R80" s="10"/>
      <c r="S80" s="10"/>
      <c r="T80" s="10"/>
      <c r="U80" s="10"/>
      <c r="V80" s="10"/>
      <c r="W80" s="10"/>
      <c r="X80" s="10"/>
      <c r="Y80" s="10"/>
    </row>
    <row r="81" spans="1:25" x14ac:dyDescent="0.25">
      <c r="A81" t="s">
        <v>7</v>
      </c>
      <c r="C81">
        <v>2.87174618468759</v>
      </c>
      <c r="D81">
        <v>46.857232359620994</v>
      </c>
      <c r="E81">
        <v>10.428381235805499</v>
      </c>
      <c r="F81">
        <v>216.74994126399901</v>
      </c>
      <c r="G81">
        <v>151.692379982771</v>
      </c>
      <c r="H81">
        <v>0.147763762582243</v>
      </c>
      <c r="J81" t="s">
        <v>7</v>
      </c>
      <c r="K81" s="6">
        <f t="shared" si="40"/>
        <v>105.12066010510736</v>
      </c>
      <c r="L81" s="6">
        <f t="shared" si="39"/>
        <v>109.31265373052733</v>
      </c>
      <c r="M81" s="6">
        <f t="shared" si="39"/>
        <v>82.647697406010721</v>
      </c>
      <c r="N81" s="6">
        <f t="shared" si="39"/>
        <v>112.85583023915726</v>
      </c>
      <c r="O81" s="6">
        <f t="shared" si="39"/>
        <v>111.31839368126168</v>
      </c>
      <c r="P81" s="6">
        <f t="shared" si="39"/>
        <v>107.88549920109398</v>
      </c>
      <c r="R81" s="10"/>
      <c r="S81" s="10"/>
      <c r="T81" s="10"/>
      <c r="U81" s="10"/>
      <c r="V81" s="10"/>
      <c r="W81" s="10"/>
      <c r="X81" s="10"/>
      <c r="Y81" s="10"/>
    </row>
    <row r="82" spans="1:25" x14ac:dyDescent="0.25">
      <c r="B82" s="3" t="s">
        <v>22</v>
      </c>
      <c r="C82" s="3">
        <f>AVERAGEA(C60:C81)</f>
        <v>2.9840024084283656</v>
      </c>
      <c r="D82" s="3">
        <f t="shared" ref="D82:F82" si="41">AVERAGEA(D60:D81)</f>
        <v>45.848539431435519</v>
      </c>
      <c r="E82" s="3">
        <f t="shared" si="41"/>
        <v>14.952690820808924</v>
      </c>
      <c r="F82" s="3">
        <f t="shared" si="41"/>
        <v>196.50033105746169</v>
      </c>
      <c r="G82" s="3">
        <f>AVERAGEA(G60:G81)</f>
        <v>148.83660000427176</v>
      </c>
      <c r="H82" s="3">
        <f>AVERAGEA(H60:H81)</f>
        <v>0.15563588208879733</v>
      </c>
      <c r="J82" t="s">
        <v>7</v>
      </c>
      <c r="K82" s="6">
        <f t="shared" si="40"/>
        <v>102.85008468982662</v>
      </c>
      <c r="L82" s="6">
        <f t="shared" si="39"/>
        <v>107.00327958458598</v>
      </c>
      <c r="M82" s="6">
        <f t="shared" si="39"/>
        <v>105.42033291433383</v>
      </c>
      <c r="N82" s="6">
        <f t="shared" si="39"/>
        <v>104.92792816294373</v>
      </c>
      <c r="O82" s="6">
        <f t="shared" si="39"/>
        <v>106.02503463213407</v>
      </c>
      <c r="P82" s="6">
        <f t="shared" si="39"/>
        <v>97.906049246479697</v>
      </c>
    </row>
    <row r="83" spans="1:25" x14ac:dyDescent="0.25">
      <c r="B83" s="3" t="s">
        <v>17</v>
      </c>
      <c r="C83" s="3">
        <f>TRIMMEAN(C60:C81,0.1)</f>
        <v>2.982521912376296</v>
      </c>
      <c r="D83" s="3">
        <f t="shared" ref="D83:F83" si="42">TRIMMEAN(D60:D81,0.1)</f>
        <v>45.794032422272707</v>
      </c>
      <c r="E83" s="3">
        <f t="shared" si="42"/>
        <v>14.979403242227269</v>
      </c>
      <c r="F83" s="3">
        <f t="shared" si="42"/>
        <v>196.83217166575312</v>
      </c>
      <c r="G83" s="3">
        <f>TRIMMEAN(G60:G81,0.1)</f>
        <v>149.23627535437393</v>
      </c>
      <c r="H83" s="3">
        <f>TRIMMEAN(H60:H81,0.1)</f>
        <v>0.15570153014204141</v>
      </c>
      <c r="J83" t="s">
        <v>7</v>
      </c>
      <c r="K83" s="6">
        <f t="shared" si="40"/>
        <v>93.235684713204179</v>
      </c>
      <c r="L83" s="6">
        <f t="shared" si="39"/>
        <v>86.813336977316169</v>
      </c>
      <c r="M83" s="6">
        <f t="shared" si="39"/>
        <v>99.219136860549298</v>
      </c>
      <c r="N83" s="6">
        <f t="shared" si="39"/>
        <v>84.858682388269244</v>
      </c>
      <c r="O83" s="6">
        <f t="shared" si="39"/>
        <v>103.30995185942024</v>
      </c>
      <c r="P83" s="6">
        <f t="shared" si="39"/>
        <v>95.010046805778771</v>
      </c>
    </row>
    <row r="84" spans="1:25" x14ac:dyDescent="0.25">
      <c r="B84" s="3" t="s">
        <v>18</v>
      </c>
      <c r="C84" s="3">
        <f>_xlfn.STDEV.S(C60:C81)</f>
        <v>0.12790472247294882</v>
      </c>
      <c r="D84" s="3">
        <f t="shared" ref="D84:F84" si="43">_xlfn.STDEV.S(D60:D81)</f>
        <v>5.7026924344258454</v>
      </c>
      <c r="E84" s="3">
        <f t="shared" si="43"/>
        <v>2.1600703266577042</v>
      </c>
      <c r="F84" s="3">
        <f t="shared" si="43"/>
        <v>19.597012813301522</v>
      </c>
      <c r="G84" s="3">
        <f>_xlfn.STDEV.S(G60:G81)</f>
        <v>17.506935943846162</v>
      </c>
      <c r="H84" s="3">
        <f>_xlfn.STDEV.S(H60:H81)</f>
        <v>1.2806175860618918E-2</v>
      </c>
      <c r="J84" t="s">
        <v>7</v>
      </c>
      <c r="K84" s="6">
        <f t="shared" si="40"/>
        <v>107.75660406504061</v>
      </c>
      <c r="L84" s="6">
        <f t="shared" si="39"/>
        <v>108.93686799672037</v>
      </c>
      <c r="M84" s="6">
        <f t="shared" si="39"/>
        <v>104.49853350093336</v>
      </c>
      <c r="N84" s="6">
        <f t="shared" si="39"/>
        <v>113.02800265504956</v>
      </c>
      <c r="O84" s="6">
        <f t="shared" si="39"/>
        <v>120.19818764876477</v>
      </c>
      <c r="P84" s="6">
        <f t="shared" si="39"/>
        <v>115.46492838784582</v>
      </c>
    </row>
    <row r="85" spans="1:25" x14ac:dyDescent="0.25">
      <c r="B85" s="3" t="s">
        <v>9</v>
      </c>
      <c r="C85" s="3">
        <f>C84/SQRT(24)</f>
        <v>2.61084421459181E-2</v>
      </c>
      <c r="D85" s="3">
        <f t="shared" ref="D85:F85" si="44">D84/SQRT(24)</f>
        <v>1.1640572186977785</v>
      </c>
      <c r="E85" s="3">
        <f t="shared" si="44"/>
        <v>0.44092250906986297</v>
      </c>
      <c r="F85" s="3">
        <f t="shared" si="44"/>
        <v>4.0002234896143829</v>
      </c>
      <c r="G85" s="3">
        <f>G84/SQRT(24)</f>
        <v>3.5735883351677762</v>
      </c>
      <c r="H85" s="3">
        <f>H84/SQRT(24)</f>
        <v>2.6140497012386316E-3</v>
      </c>
      <c r="J85" t="s">
        <v>7</v>
      </c>
      <c r="K85" s="6">
        <f t="shared" si="40"/>
        <v>96.471739529150497</v>
      </c>
      <c r="L85" s="6">
        <f t="shared" si="39"/>
        <v>101.90625854058493</v>
      </c>
      <c r="M85" s="6">
        <f t="shared" si="39"/>
        <v>122.57837199558129</v>
      </c>
      <c r="N85" s="6">
        <f t="shared" si="39"/>
        <v>98.528853372289561</v>
      </c>
      <c r="O85" s="6">
        <f t="shared" si="39"/>
        <v>108.10238866055937</v>
      </c>
      <c r="P85" s="6">
        <f t="shared" si="39"/>
        <v>114.72332035752383</v>
      </c>
    </row>
    <row r="86" spans="1:25" x14ac:dyDescent="0.25">
      <c r="A86" t="s">
        <v>23</v>
      </c>
      <c r="C86">
        <v>2.99904702017347</v>
      </c>
      <c r="D86">
        <v>38.909859816743705</v>
      </c>
      <c r="E86">
        <v>13.297830683687099</v>
      </c>
      <c r="F86">
        <v>187.45399013235198</v>
      </c>
      <c r="G86">
        <v>151.63286083483399</v>
      </c>
      <c r="H86">
        <v>0.13768955992054299</v>
      </c>
      <c r="J86" t="s">
        <v>7</v>
      </c>
      <c r="K86" s="6">
        <f t="shared" si="40"/>
        <v>98.346186692600313</v>
      </c>
      <c r="L86" s="6">
        <f t="shared" ref="L86:L91" si="45">D186*100/D$192</f>
        <v>94.855151680787003</v>
      </c>
      <c r="M86" s="6">
        <f t="shared" ref="M86:M91" si="46">E186*100/E$192</f>
        <v>102.13118500742756</v>
      </c>
      <c r="N86" s="6">
        <f t="shared" ref="N86:N91" si="47">F186*100/F$192</f>
        <v>104.82749425367295</v>
      </c>
      <c r="O86" s="6">
        <f t="shared" ref="O86:O91" si="48">G186*100/G$192</f>
        <v>103.41308291047662</v>
      </c>
      <c r="P86" s="6">
        <f t="shared" ref="P86:P91" si="49">H186*100/H$192</f>
        <v>106.49804057932128</v>
      </c>
    </row>
    <row r="87" spans="1:25" x14ac:dyDescent="0.25">
      <c r="A87" t="s">
        <v>23</v>
      </c>
      <c r="C87">
        <v>3.141705095841</v>
      </c>
      <c r="D87">
        <v>39.270107291095599</v>
      </c>
      <c r="E87">
        <v>11.167671704910301</v>
      </c>
      <c r="F87">
        <v>168.72738663951799</v>
      </c>
      <c r="G87">
        <v>124.764664421646</v>
      </c>
      <c r="H87">
        <v>0.130085485486817</v>
      </c>
      <c r="J87" t="s">
        <v>7</v>
      </c>
      <c r="K87" s="6">
        <f t="shared" si="40"/>
        <v>105.20471232058333</v>
      </c>
      <c r="L87" s="6">
        <f t="shared" si="45"/>
        <v>106.16288603443569</v>
      </c>
      <c r="M87" s="6">
        <f t="shared" si="46"/>
        <v>91.467641793319032</v>
      </c>
      <c r="N87" s="6">
        <f t="shared" si="47"/>
        <v>100.65071897925525</v>
      </c>
      <c r="O87" s="6">
        <f t="shared" si="48"/>
        <v>106.60593606257538</v>
      </c>
      <c r="P87" s="6">
        <f t="shared" si="49"/>
        <v>91.5791927375071</v>
      </c>
    </row>
    <row r="88" spans="1:25" x14ac:dyDescent="0.25">
      <c r="A88" t="s">
        <v>23</v>
      </c>
      <c r="C88">
        <v>2.8554602745053099</v>
      </c>
      <c r="D88">
        <v>43.436447646644197</v>
      </c>
      <c r="E88">
        <v>15.0959354687133</v>
      </c>
      <c r="F88">
        <v>205.622993186624</v>
      </c>
      <c r="G88">
        <v>139.07745320698601</v>
      </c>
      <c r="H88">
        <v>0.14723280950856901</v>
      </c>
      <c r="J88" t="s">
        <v>7</v>
      </c>
      <c r="K88" s="6">
        <f t="shared" si="40"/>
        <v>96.445753015317266</v>
      </c>
      <c r="L88" s="6">
        <f t="shared" si="45"/>
        <v>123.48319212899705</v>
      </c>
      <c r="M88" s="6">
        <f t="shared" si="46"/>
        <v>117.42467527520658</v>
      </c>
      <c r="N88" s="6">
        <f t="shared" si="47"/>
        <v>112.03482288559803</v>
      </c>
      <c r="O88" s="6">
        <f t="shared" si="48"/>
        <v>89.942904813292458</v>
      </c>
      <c r="P88" s="6">
        <f t="shared" si="49"/>
        <v>107.65750000461013</v>
      </c>
    </row>
    <row r="89" spans="1:25" x14ac:dyDescent="0.25">
      <c r="A89" t="s">
        <v>23</v>
      </c>
      <c r="C89">
        <v>3.1528403919950101</v>
      </c>
      <c r="D89">
        <v>44.263450544286897</v>
      </c>
      <c r="E89">
        <v>14.340982065941001</v>
      </c>
      <c r="F89">
        <v>217.10392356488398</v>
      </c>
      <c r="G89">
        <v>171.703344036338</v>
      </c>
      <c r="H89">
        <v>0.14613296603517198</v>
      </c>
      <c r="J89" t="s">
        <v>7</v>
      </c>
      <c r="K89" s="6">
        <f t="shared" si="40"/>
        <v>95.035168598596272</v>
      </c>
      <c r="L89" s="6">
        <f t="shared" si="45"/>
        <v>94.110412681060467</v>
      </c>
      <c r="M89" s="6">
        <f t="shared" si="46"/>
        <v>106.7192320877616</v>
      </c>
      <c r="N89" s="6">
        <f t="shared" si="47"/>
        <v>95.482358124422305</v>
      </c>
      <c r="O89" s="6">
        <f t="shared" si="48"/>
        <v>99.510940692948594</v>
      </c>
      <c r="P89" s="6">
        <f t="shared" si="49"/>
        <v>103.04179114423346</v>
      </c>
    </row>
    <row r="90" spans="1:25" x14ac:dyDescent="0.25">
      <c r="A90" t="s">
        <v>23</v>
      </c>
      <c r="C90">
        <v>3.28508162712754</v>
      </c>
      <c r="D90">
        <v>44.852376850184001</v>
      </c>
      <c r="E90">
        <v>15.258829978854999</v>
      </c>
      <c r="F90">
        <v>190.63356566684899</v>
      </c>
      <c r="G90">
        <v>139.049259926384</v>
      </c>
      <c r="H90">
        <v>0.16159592510461399</v>
      </c>
      <c r="J90" t="s">
        <v>7</v>
      </c>
      <c r="K90" s="6">
        <f t="shared" si="40"/>
        <v>100.85448260478863</v>
      </c>
      <c r="L90" s="6">
        <f t="shared" si="45"/>
        <v>84.982235583492752</v>
      </c>
      <c r="M90" s="6">
        <f t="shared" si="46"/>
        <v>75.482801965489315</v>
      </c>
      <c r="N90" s="6">
        <f t="shared" si="47"/>
        <v>82.842033257681663</v>
      </c>
      <c r="O90" s="6">
        <f t="shared" si="48"/>
        <v>80.981026948009884</v>
      </c>
      <c r="P90" s="6">
        <f t="shared" si="49"/>
        <v>83.691460841128674</v>
      </c>
    </row>
    <row r="91" spans="1:25" x14ac:dyDescent="0.25">
      <c r="A91" t="s">
        <v>23</v>
      </c>
      <c r="C91">
        <v>2.9015349663474099</v>
      </c>
      <c r="D91">
        <v>41.638342861618</v>
      </c>
      <c r="E91">
        <v>14.716892473960401</v>
      </c>
      <c r="F91">
        <v>183.34716892474</v>
      </c>
      <c r="G91">
        <v>111.238154906414</v>
      </c>
      <c r="H91">
        <v>0.15279780405732099</v>
      </c>
      <c r="J91" t="s">
        <v>7</v>
      </c>
      <c r="K91" s="6">
        <f t="shared" si="40"/>
        <v>96.238065243389002</v>
      </c>
      <c r="L91" s="6">
        <f t="shared" si="45"/>
        <v>102.20005465974316</v>
      </c>
      <c r="M91" s="6">
        <f t="shared" si="46"/>
        <v>69.742505618405715</v>
      </c>
      <c r="N91" s="6">
        <f t="shared" si="47"/>
        <v>110.30512778149763</v>
      </c>
      <c r="O91" s="6">
        <f t="shared" si="48"/>
        <v>101.91873502782063</v>
      </c>
      <c r="P91" s="6">
        <f t="shared" si="49"/>
        <v>94.941963639167128</v>
      </c>
    </row>
    <row r="92" spans="1:25" x14ac:dyDescent="0.25">
      <c r="A92" t="s">
        <v>23</v>
      </c>
      <c r="C92">
        <v>3.11032677785601</v>
      </c>
      <c r="D92">
        <v>49.281854491346202</v>
      </c>
      <c r="E92">
        <v>12.204557913697199</v>
      </c>
      <c r="F92">
        <v>206.860364946354</v>
      </c>
      <c r="G92">
        <v>168.23557052235898</v>
      </c>
      <c r="H92">
        <v>0.152705519363703</v>
      </c>
      <c r="J92" s="3" t="s">
        <v>22</v>
      </c>
      <c r="K92" s="3">
        <f>AVERAGEA(K2:K91)</f>
        <v>99.999999999999957</v>
      </c>
      <c r="L92" s="3">
        <f t="shared" ref="L92:P92" si="50">AVERAGEA(L2:L91)</f>
        <v>100.00000000000001</v>
      </c>
      <c r="M92" s="3">
        <f t="shared" si="50"/>
        <v>99.999999999999986</v>
      </c>
      <c r="N92" s="3">
        <f t="shared" si="50"/>
        <v>99.999999999999986</v>
      </c>
      <c r="O92" s="3">
        <f t="shared" si="50"/>
        <v>100</v>
      </c>
      <c r="P92" s="3">
        <f t="shared" si="50"/>
        <v>99.999999999999957</v>
      </c>
    </row>
    <row r="93" spans="1:25" x14ac:dyDescent="0.25">
      <c r="A93" t="s">
        <v>23</v>
      </c>
      <c r="C93">
        <v>3.06930416929311</v>
      </c>
      <c r="D93">
        <v>45.225154671470001</v>
      </c>
      <c r="E93">
        <v>15.236901871720599</v>
      </c>
      <c r="F93">
        <v>198.101652439502</v>
      </c>
      <c r="G93">
        <v>137.724175738116</v>
      </c>
      <c r="H93">
        <v>0.13896905127400799</v>
      </c>
      <c r="J93" s="3" t="s">
        <v>17</v>
      </c>
      <c r="K93" s="3">
        <f>TRIMMEAN(K2:K91,0.1)</f>
        <v>99.950740564728747</v>
      </c>
      <c r="L93" s="3">
        <f t="shared" ref="L93:P93" si="51">TRIMMEAN(L2:L91,0.1)</f>
        <v>99.815368396173156</v>
      </c>
      <c r="M93" s="3">
        <f t="shared" si="51"/>
        <v>99.926489755862832</v>
      </c>
      <c r="N93" s="3">
        <f t="shared" si="51"/>
        <v>100.16047933976959</v>
      </c>
      <c r="O93" s="3">
        <f t="shared" si="51"/>
        <v>100.19734419461055</v>
      </c>
      <c r="P93" s="3">
        <f t="shared" si="51"/>
        <v>99.964753375415526</v>
      </c>
    </row>
    <row r="94" spans="1:25" x14ac:dyDescent="0.25">
      <c r="A94" t="s">
        <v>23</v>
      </c>
      <c r="C94">
        <v>3.1743771137504</v>
      </c>
      <c r="D94">
        <v>35.639439266974705</v>
      </c>
      <c r="E94">
        <v>14.309656198606001</v>
      </c>
      <c r="F94">
        <v>201.428459550474</v>
      </c>
      <c r="G94">
        <v>161.19351554546199</v>
      </c>
      <c r="H94">
        <v>0.137757796264</v>
      </c>
      <c r="J94" s="3" t="s">
        <v>18</v>
      </c>
      <c r="K94" s="3">
        <f>_xlfn.STDEV.S(K2:K91)</f>
        <v>3.5588672316740397</v>
      </c>
      <c r="L94" s="3">
        <f t="shared" ref="L94:P94" si="52">_xlfn.STDEV.S(L2:L91)</f>
        <v>10.211032862384348</v>
      </c>
      <c r="M94" s="3">
        <f t="shared" si="52"/>
        <v>14.228612805771622</v>
      </c>
      <c r="N94" s="3">
        <f t="shared" si="52"/>
        <v>8.1959401185638274</v>
      </c>
      <c r="O94" s="3">
        <f t="shared" si="52"/>
        <v>12.413230839818791</v>
      </c>
      <c r="P94" s="3">
        <f t="shared" si="52"/>
        <v>7.0092021864883787</v>
      </c>
    </row>
    <row r="95" spans="1:25" x14ac:dyDescent="0.25">
      <c r="A95" t="s">
        <v>23</v>
      </c>
      <c r="C95">
        <v>2.8940218045725001</v>
      </c>
      <c r="D95">
        <v>50.046205654319103</v>
      </c>
      <c r="E95">
        <v>12.489623306445301</v>
      </c>
      <c r="F95">
        <v>208.244968282559</v>
      </c>
      <c r="G95">
        <v>123.93766152400299</v>
      </c>
      <c r="H95">
        <v>0.15539984275575799</v>
      </c>
      <c r="J95" s="3" t="s">
        <v>9</v>
      </c>
      <c r="K95" s="3">
        <f>K94/SQRT(90)</f>
        <v>0.37513754474093663</v>
      </c>
      <c r="L95" s="3">
        <f t="shared" ref="L95:P95" si="53">L94/SQRT(90)</f>
        <v>1.0763373702654402</v>
      </c>
      <c r="M95" s="3">
        <f t="shared" si="53"/>
        <v>1.4998274803625775</v>
      </c>
      <c r="N95" s="3">
        <f t="shared" si="53"/>
        <v>0.86392794470040568</v>
      </c>
      <c r="O95" s="3">
        <f t="shared" si="53"/>
        <v>1.3084694191757378</v>
      </c>
      <c r="P95" s="3">
        <f t="shared" si="53"/>
        <v>0.73883478299785199</v>
      </c>
    </row>
    <row r="96" spans="1:25" x14ac:dyDescent="0.25">
      <c r="A96" t="s">
        <v>23</v>
      </c>
      <c r="C96">
        <v>3.0229368294668602</v>
      </c>
      <c r="D96">
        <v>37.024042603179602</v>
      </c>
      <c r="E96">
        <v>12.8530033675307</v>
      </c>
      <c r="F96">
        <v>163.94705928420402</v>
      </c>
      <c r="G96">
        <v>132.78721904612701</v>
      </c>
      <c r="H96">
        <v>0.165701909219795</v>
      </c>
      <c r="J96" s="2" t="s">
        <v>30</v>
      </c>
      <c r="K96" s="2">
        <f>C30*100/C$26</f>
        <v>104.74641997112072</v>
      </c>
      <c r="L96" s="2">
        <f t="shared" ref="L96:P109" si="54">D30*100/D$26</f>
        <v>93.398142163855226</v>
      </c>
      <c r="M96" s="2">
        <f t="shared" si="54"/>
        <v>94.507430584951265</v>
      </c>
      <c r="N96" s="2">
        <f t="shared" si="54"/>
        <v>99.711622731256369</v>
      </c>
      <c r="O96" s="2">
        <f t="shared" si="54"/>
        <v>91.779246952783765</v>
      </c>
      <c r="P96" s="2">
        <f>H30*100/H$26</f>
        <v>95.505128537102195</v>
      </c>
    </row>
    <row r="97" spans="1:16" x14ac:dyDescent="0.25">
      <c r="A97" t="s">
        <v>23</v>
      </c>
      <c r="C97">
        <v>2.8468766590014201</v>
      </c>
      <c r="D97">
        <v>44.0848931004777</v>
      </c>
      <c r="E97">
        <v>15.973059754091901</v>
      </c>
      <c r="F97">
        <v>210.80115905709098</v>
      </c>
      <c r="G97">
        <v>118.273944709844</v>
      </c>
      <c r="H97">
        <v>0.16660687574497299</v>
      </c>
      <c r="J97" s="2" t="s">
        <v>30</v>
      </c>
      <c r="K97" s="2">
        <f t="shared" ref="K97:K116" si="55">C31*100/C$26</f>
        <v>99.531459907099034</v>
      </c>
      <c r="L97" s="2">
        <f t="shared" si="54"/>
        <v>100.03403610886974</v>
      </c>
      <c r="M97" s="2">
        <f t="shared" si="54"/>
        <v>90.086833163633216</v>
      </c>
      <c r="N97" s="2">
        <f t="shared" si="54"/>
        <v>98.518111765283606</v>
      </c>
      <c r="O97" s="2">
        <f t="shared" si="54"/>
        <v>97.5656480772235</v>
      </c>
      <c r="P97" s="2">
        <f t="shared" si="54"/>
        <v>100.61815281668413</v>
      </c>
    </row>
    <row r="98" spans="1:16" x14ac:dyDescent="0.25">
      <c r="A98" t="s">
        <v>23</v>
      </c>
      <c r="C98">
        <v>2.87719516484418</v>
      </c>
      <c r="D98">
        <v>45.760827002897599</v>
      </c>
      <c r="E98">
        <v>14.240739290469101</v>
      </c>
      <c r="F98">
        <v>190.68995222805199</v>
      </c>
      <c r="G98">
        <v>152.97360795677</v>
      </c>
      <c r="H98">
        <v>0.15588288966952799</v>
      </c>
      <c r="J98" s="2" t="s">
        <v>30</v>
      </c>
      <c r="K98" s="2">
        <f t="shared" si="55"/>
        <v>103.59895668241249</v>
      </c>
      <c r="L98" s="2">
        <f t="shared" si="54"/>
        <v>94.692279157281178</v>
      </c>
      <c r="M98" s="2">
        <f t="shared" si="54"/>
        <v>101.23442666087007</v>
      </c>
      <c r="N98" s="2">
        <f t="shared" si="54"/>
        <v>98.53120329324679</v>
      </c>
      <c r="O98" s="2">
        <f t="shared" si="54"/>
        <v>105.40102776145828</v>
      </c>
      <c r="P98" s="2">
        <f t="shared" si="54"/>
        <v>105.44140583391803</v>
      </c>
    </row>
    <row r="99" spans="1:16" x14ac:dyDescent="0.25">
      <c r="A99" t="s">
        <v>23</v>
      </c>
      <c r="C99">
        <v>2.9922106305657898</v>
      </c>
      <c r="D99">
        <v>39.799514449056304</v>
      </c>
      <c r="E99">
        <v>13.106742892943899</v>
      </c>
      <c r="F99">
        <v>173.50458140809798</v>
      </c>
      <c r="G99">
        <v>119.132273474822</v>
      </c>
      <c r="H99">
        <v>0.12384322608521001</v>
      </c>
      <c r="J99" s="2" t="s">
        <v>30</v>
      </c>
      <c r="K99" s="2">
        <f t="shared" si="55"/>
        <v>97.847685830492068</v>
      </c>
      <c r="L99" s="2">
        <f t="shared" si="54"/>
        <v>92.920871783300981</v>
      </c>
      <c r="M99" s="2">
        <f t="shared" si="54"/>
        <v>88.796348202130503</v>
      </c>
      <c r="N99" s="2">
        <f t="shared" si="54"/>
        <v>96.117998305374485</v>
      </c>
      <c r="O99" s="2">
        <f t="shared" si="54"/>
        <v>75.201796723359337</v>
      </c>
      <c r="P99" s="2">
        <f t="shared" si="54"/>
        <v>84.164142110989786</v>
      </c>
    </row>
    <row r="100" spans="1:16" x14ac:dyDescent="0.25">
      <c r="A100" t="s">
        <v>23</v>
      </c>
      <c r="C100">
        <v>2.9529688553545301</v>
      </c>
      <c r="D100">
        <v>45.102983788863696</v>
      </c>
      <c r="E100">
        <v>12.4739603727778</v>
      </c>
      <c r="F100">
        <v>181.16688855822699</v>
      </c>
      <c r="G100">
        <v>139.92011903829598</v>
      </c>
      <c r="H100">
        <v>0.15572204052087901</v>
      </c>
      <c r="J100" s="2" t="s">
        <v>30</v>
      </c>
      <c r="K100" s="2">
        <f t="shared" si="55"/>
        <v>97.452384344899713</v>
      </c>
      <c r="L100" s="2">
        <f t="shared" si="54"/>
        <v>91.433990982343232</v>
      </c>
      <c r="M100" s="2">
        <f t="shared" si="54"/>
        <v>108.84005079568458</v>
      </c>
      <c r="N100" s="2">
        <f t="shared" si="54"/>
        <v>91.573056180837625</v>
      </c>
      <c r="O100" s="2">
        <f t="shared" si="54"/>
        <v>85.878617058460279</v>
      </c>
      <c r="P100" s="2">
        <f t="shared" si="54"/>
        <v>96.359196063208685</v>
      </c>
    </row>
    <row r="101" spans="1:16" x14ac:dyDescent="0.25">
      <c r="A101" t="s">
        <v>23</v>
      </c>
      <c r="C101">
        <v>2.8237300379876302</v>
      </c>
      <c r="D101">
        <v>41.525569739212202</v>
      </c>
      <c r="E101">
        <v>11.587438327198701</v>
      </c>
      <c r="F101">
        <v>175.38100086146102</v>
      </c>
      <c r="G101">
        <v>108.05544678518299</v>
      </c>
      <c r="H101">
        <v>0.146229398695468</v>
      </c>
      <c r="J101" s="2" t="s">
        <v>30</v>
      </c>
      <c r="K101" s="2">
        <f t="shared" si="55"/>
        <v>101.01335804458833</v>
      </c>
      <c r="L101" s="2">
        <f t="shared" si="54"/>
        <v>96.940956911815945</v>
      </c>
      <c r="M101" s="2">
        <f t="shared" si="54"/>
        <v>100.30088434829374</v>
      </c>
      <c r="N101" s="2">
        <f t="shared" si="54"/>
        <v>101.72771803758009</v>
      </c>
      <c r="O101" s="2">
        <f t="shared" si="54"/>
        <v>95.427428290955945</v>
      </c>
      <c r="P101" s="2">
        <f t="shared" si="54"/>
        <v>98.759987259949227</v>
      </c>
    </row>
    <row r="102" spans="1:16" x14ac:dyDescent="0.25">
      <c r="A102" t="s">
        <v>23</v>
      </c>
      <c r="C102">
        <v>3.1197922383239303</v>
      </c>
      <c r="D102">
        <v>43.524160075182103</v>
      </c>
      <c r="E102">
        <v>12.4520322656434</v>
      </c>
      <c r="F102">
        <v>208.19171430809001</v>
      </c>
      <c r="G102">
        <v>126.98880100242799</v>
      </c>
      <c r="H102">
        <v>0.14973283958980099</v>
      </c>
      <c r="J102" s="2" t="s">
        <v>30</v>
      </c>
      <c r="K102" s="2">
        <f t="shared" si="55"/>
        <v>99.828819091564782</v>
      </c>
      <c r="L102" s="2">
        <f t="shared" si="54"/>
        <v>98.363589776929672</v>
      </c>
      <c r="M102" s="2">
        <f t="shared" si="54"/>
        <v>102.16796897344692</v>
      </c>
      <c r="N102" s="2">
        <f t="shared" si="54"/>
        <v>102.175011909654</v>
      </c>
      <c r="O102" s="2">
        <f t="shared" si="54"/>
        <v>109.93805171529058</v>
      </c>
      <c r="P102" s="2">
        <f t="shared" si="54"/>
        <v>91.163643207984592</v>
      </c>
    </row>
    <row r="103" spans="1:16" x14ac:dyDescent="0.25">
      <c r="A103" t="s">
        <v>23</v>
      </c>
      <c r="C103">
        <v>2.8915175931850499</v>
      </c>
      <c r="D103">
        <v>50.9985120213016</v>
      </c>
      <c r="E103">
        <v>15.2275041115201</v>
      </c>
      <c r="F103">
        <v>206.32782520165998</v>
      </c>
      <c r="G103">
        <v>138.585637089827</v>
      </c>
      <c r="H103">
        <v>0.14648624209952998</v>
      </c>
      <c r="J103" s="2" t="s">
        <v>30</v>
      </c>
      <c r="K103" s="2">
        <f t="shared" si="55"/>
        <v>100.134942518203</v>
      </c>
      <c r="L103" s="2">
        <f t="shared" si="54"/>
        <v>96.445329978163429</v>
      </c>
      <c r="M103" s="2">
        <f t="shared" si="54"/>
        <v>82.810694550904515</v>
      </c>
      <c r="N103" s="2">
        <f t="shared" si="54"/>
        <v>97.455516078941812</v>
      </c>
      <c r="O103" s="2">
        <f t="shared" si="54"/>
        <v>109.96303925870312</v>
      </c>
      <c r="P103" s="2">
        <f t="shared" si="54"/>
        <v>89.577039117726258</v>
      </c>
    </row>
    <row r="104" spans="1:16" x14ac:dyDescent="0.25">
      <c r="A104" t="s">
        <v>23</v>
      </c>
      <c r="C104">
        <v>2.9300589612643</v>
      </c>
      <c r="D104">
        <v>45.738898895763199</v>
      </c>
      <c r="E104">
        <v>13.9650716579215</v>
      </c>
      <c r="F104">
        <v>191.44803821755801</v>
      </c>
      <c r="G104">
        <v>125.112381549064</v>
      </c>
      <c r="H104">
        <v>0.14801794355437201</v>
      </c>
      <c r="J104" s="2" t="s">
        <v>30</v>
      </c>
      <c r="K104" s="2">
        <f t="shared" si="55"/>
        <v>101.12518580691264</v>
      </c>
      <c r="L104" s="2">
        <f t="shared" si="54"/>
        <v>99.685261600003074</v>
      </c>
      <c r="M104" s="2">
        <f t="shared" si="54"/>
        <v>71.910215195231771</v>
      </c>
      <c r="N104" s="2">
        <f t="shared" si="54"/>
        <v>94.835028564986843</v>
      </c>
      <c r="O104" s="2">
        <f t="shared" si="54"/>
        <v>90.326399785820698</v>
      </c>
      <c r="P104" s="2">
        <f t="shared" si="54"/>
        <v>96.58075419298163</v>
      </c>
    </row>
    <row r="105" spans="1:16" x14ac:dyDescent="0.25">
      <c r="A105" t="s">
        <v>23</v>
      </c>
      <c r="C105">
        <v>3.1228407059458201</v>
      </c>
      <c r="D105">
        <v>43.6619938914559</v>
      </c>
      <c r="E105">
        <v>13.842900775315201</v>
      </c>
      <c r="F105">
        <v>185.126478189365</v>
      </c>
      <c r="G105">
        <v>142.57342000156601</v>
      </c>
      <c r="H105">
        <v>0.16604184966896501</v>
      </c>
      <c r="J105" s="2" t="s">
        <v>30</v>
      </c>
      <c r="K105" s="2">
        <f t="shared" si="55"/>
        <v>103.32613902698651</v>
      </c>
      <c r="L105" s="2">
        <f t="shared" si="54"/>
        <v>94.930914347558399</v>
      </c>
      <c r="M105" s="2">
        <f t="shared" si="54"/>
        <v>87.094006338020222</v>
      </c>
      <c r="N105" s="2">
        <f t="shared" si="54"/>
        <v>97.782804278020535</v>
      </c>
      <c r="O105" s="2">
        <f t="shared" si="54"/>
        <v>92.050540281258577</v>
      </c>
      <c r="P105" s="2">
        <f t="shared" si="54"/>
        <v>86.902492685286759</v>
      </c>
    </row>
    <row r="106" spans="1:16" x14ac:dyDescent="0.25">
      <c r="A106" t="s">
        <v>23</v>
      </c>
      <c r="C106">
        <v>2.7957459600994099</v>
      </c>
      <c r="D106">
        <v>36.635601848226202</v>
      </c>
      <c r="E106">
        <v>12.1293758320934</v>
      </c>
      <c r="F106">
        <v>170.58501057248</v>
      </c>
      <c r="G106">
        <v>125.820346150834</v>
      </c>
      <c r="H106">
        <v>0.152920763683489</v>
      </c>
      <c r="J106" s="2" t="s">
        <v>30</v>
      </c>
      <c r="K106" s="2">
        <f t="shared" si="55"/>
        <v>97.630750215907796</v>
      </c>
      <c r="L106" s="2">
        <f t="shared" si="54"/>
        <v>104.96277061574773</v>
      </c>
      <c r="M106" s="2">
        <f t="shared" si="54"/>
        <v>103.87031083755666</v>
      </c>
      <c r="N106" s="2">
        <f t="shared" si="54"/>
        <v>99.262146937855036</v>
      </c>
      <c r="O106" s="2">
        <f t="shared" si="54"/>
        <v>82.159042739111015</v>
      </c>
      <c r="P106" s="2">
        <f t="shared" si="54"/>
        <v>94.445542510532178</v>
      </c>
    </row>
    <row r="107" spans="1:16" x14ac:dyDescent="0.25">
      <c r="A107" t="s">
        <v>23</v>
      </c>
      <c r="C107">
        <v>2.9238380932788299</v>
      </c>
      <c r="D107">
        <v>46.042759808912194</v>
      </c>
      <c r="E107">
        <v>21.80593625186</v>
      </c>
      <c r="F107">
        <v>203.10439345289399</v>
      </c>
      <c r="G107">
        <v>124.774062181847</v>
      </c>
      <c r="H107">
        <v>0.156274265873587</v>
      </c>
      <c r="J107" s="2" t="s">
        <v>30</v>
      </c>
      <c r="K107" s="2">
        <f t="shared" si="55"/>
        <v>101.29341690220831</v>
      </c>
      <c r="L107" s="2">
        <f t="shared" si="54"/>
        <v>90.167388818564547</v>
      </c>
      <c r="M107" s="2">
        <f t="shared" si="54"/>
        <v>96.786372112711447</v>
      </c>
      <c r="N107" s="2">
        <f t="shared" si="54"/>
        <v>92.88220897715162</v>
      </c>
      <c r="O107" s="2">
        <f t="shared" si="54"/>
        <v>90.951088371124413</v>
      </c>
      <c r="P107" s="2">
        <f t="shared" si="54"/>
        <v>98.008674488421491</v>
      </c>
    </row>
    <row r="108" spans="1:16" x14ac:dyDescent="0.25">
      <c r="B108" s="3" t="s">
        <v>22</v>
      </c>
      <c r="C108" s="3">
        <f>AVERAGEA(C86:C107)</f>
        <v>2.9947004986717953</v>
      </c>
      <c r="D108" s="3">
        <f t="shared" ref="D108:F108" si="56">AVERAGEA(D86:D107)</f>
        <v>43.29377255996414</v>
      </c>
      <c r="E108" s="3">
        <f t="shared" si="56"/>
        <v>13.989847571177362</v>
      </c>
      <c r="F108" s="3">
        <f t="shared" si="56"/>
        <v>192.17266248513798</v>
      </c>
      <c r="G108" s="3">
        <f>AVERAGEA(G86:G107)</f>
        <v>135.61608725677954</v>
      </c>
      <c r="H108" s="3">
        <f>AVERAGEA(H86:H107)</f>
        <v>0.14971940928073188</v>
      </c>
      <c r="J108" s="2" t="s">
        <v>30</v>
      </c>
      <c r="K108" s="2">
        <f t="shared" si="55"/>
        <v>100.28117678697264</v>
      </c>
      <c r="L108" s="2">
        <f t="shared" si="54"/>
        <v>94.572961562142766</v>
      </c>
      <c r="M108" s="2">
        <f t="shared" si="54"/>
        <v>98.928028006269301</v>
      </c>
      <c r="N108" s="2">
        <f t="shared" si="54"/>
        <v>100.72185230574543</v>
      </c>
      <c r="O108" s="2">
        <f t="shared" si="54"/>
        <v>103.30564376389736</v>
      </c>
      <c r="P108" s="2">
        <f t="shared" si="54"/>
        <v>97.535023846889217</v>
      </c>
    </row>
    <row r="109" spans="1:16" x14ac:dyDescent="0.25">
      <c r="B109" s="3" t="s">
        <v>17</v>
      </c>
      <c r="C109" s="3">
        <f>TRIMMEAN(C86:C107,0.1)</f>
        <v>2.9901291691776284</v>
      </c>
      <c r="D109" s="3">
        <f t="shared" ref="D109:F109" si="57">TRIMMEAN(D86:D107,0.1)</f>
        <v>43.291252251546737</v>
      </c>
      <c r="E109" s="3">
        <f t="shared" si="57"/>
        <v>13.74015193045658</v>
      </c>
      <c r="F109" s="3">
        <f t="shared" si="57"/>
        <v>192.33737959119736</v>
      </c>
      <c r="G109" s="3">
        <f>TRIMMEAN(G86:G107,0.1)</f>
        <v>135.18975644138146</v>
      </c>
      <c r="H109" s="3">
        <f>TRIMMEAN(H86:H107,0.1)</f>
        <v>0.15016884511729592</v>
      </c>
      <c r="J109" s="2" t="s">
        <v>30</v>
      </c>
      <c r="K109" s="2">
        <f t="shared" si="55"/>
        <v>99.328572797654573</v>
      </c>
      <c r="L109" s="2">
        <f t="shared" si="54"/>
        <v>89.231204610554201</v>
      </c>
      <c r="M109" s="2">
        <f t="shared" si="54"/>
        <v>86.874349323296173</v>
      </c>
      <c r="N109" s="2">
        <f t="shared" si="54"/>
        <v>102.34083793052054</v>
      </c>
      <c r="O109" s="2">
        <f t="shared" si="54"/>
        <v>107.92833929514298</v>
      </c>
      <c r="P109" s="2">
        <f t="shared" si="54"/>
        <v>107.31666195539013</v>
      </c>
    </row>
    <row r="110" spans="1:16" x14ac:dyDescent="0.25">
      <c r="B110" s="3" t="s">
        <v>18</v>
      </c>
      <c r="C110" s="3">
        <f>_xlfn.STDEV.S(C86:C107)</f>
        <v>0.13439709289001342</v>
      </c>
      <c r="D110" s="3">
        <f t="shared" ref="D110:F110" si="58">_xlfn.STDEV.S(D86:D107)</f>
        <v>4.1825048783188894</v>
      </c>
      <c r="E110" s="3">
        <f t="shared" si="58"/>
        <v>2.199933751091451</v>
      </c>
      <c r="F110" s="3">
        <f t="shared" si="58"/>
        <v>15.491510089390085</v>
      </c>
      <c r="G110" s="3">
        <f>_xlfn.STDEV.S(G86:G107)</f>
        <v>17.277909536623795</v>
      </c>
      <c r="H110" s="3">
        <f>_xlfn.STDEV.S(H86:H107)</f>
        <v>1.1188867848694609E-2</v>
      </c>
      <c r="J110" s="2" t="s">
        <v>30</v>
      </c>
      <c r="K110" s="2">
        <f>C44*100/C$26</f>
        <v>100.03343237552983</v>
      </c>
      <c r="L110" s="2">
        <f t="shared" ref="L110:P113" si="59">D44*100/D$26</f>
        <v>106.32115554501758</v>
      </c>
      <c r="M110" s="2">
        <f t="shared" si="59"/>
        <v>103.65065382283312</v>
      </c>
      <c r="N110" s="2">
        <f t="shared" si="59"/>
        <v>100.47311327444581</v>
      </c>
      <c r="O110" s="2">
        <f t="shared" si="59"/>
        <v>93.364171134925371</v>
      </c>
      <c r="P110" s="2">
        <f t="shared" si="59"/>
        <v>89.058556797955063</v>
      </c>
    </row>
    <row r="111" spans="1:16" x14ac:dyDescent="0.25">
      <c r="B111" s="3" t="s">
        <v>9</v>
      </c>
      <c r="C111" s="3">
        <f>C110/SQRT(24)</f>
        <v>2.7433691707830492E-2</v>
      </c>
      <c r="D111" s="3">
        <f t="shared" ref="D111:F111" si="60">D110/SQRT(24)</f>
        <v>0.85375023321522703</v>
      </c>
      <c r="E111" s="3">
        <f t="shared" si="60"/>
        <v>0.44905959650841926</v>
      </c>
      <c r="F111" s="3">
        <f t="shared" si="60"/>
        <v>3.1621912553485942</v>
      </c>
      <c r="G111" s="3">
        <f>G110/SQRT(24)</f>
        <v>3.5268385155579702</v>
      </c>
      <c r="H111" s="3">
        <f>H110/SQRT(24)</f>
        <v>2.2839180857278278E-3</v>
      </c>
      <c r="J111" s="2" t="s">
        <v>30</v>
      </c>
      <c r="K111" s="2">
        <f t="shared" si="55"/>
        <v>103.59094288904522</v>
      </c>
      <c r="L111" s="2">
        <f t="shared" si="59"/>
        <v>101.07118135892036</v>
      </c>
      <c r="M111" s="2">
        <f t="shared" si="59"/>
        <v>79.927696232653318</v>
      </c>
      <c r="N111" s="2">
        <f t="shared" si="59"/>
        <v>101.40915752381017</v>
      </c>
      <c r="O111" s="2">
        <f t="shared" si="59"/>
        <v>96.344828099087152</v>
      </c>
      <c r="P111" s="2">
        <f t="shared" si="59"/>
        <v>84.037069856166781</v>
      </c>
    </row>
    <row r="112" spans="1:16" x14ac:dyDescent="0.25">
      <c r="J112" s="2" t="s">
        <v>30</v>
      </c>
      <c r="K112" s="2">
        <f t="shared" si="55"/>
        <v>99.512201739798073</v>
      </c>
      <c r="L112" s="2">
        <f t="shared" si="59"/>
        <v>90.819046453552275</v>
      </c>
      <c r="M112" s="2">
        <f t="shared" si="59"/>
        <v>128.66409637451514</v>
      </c>
      <c r="N112" s="2">
        <f t="shared" si="59"/>
        <v>101.50952590486082</v>
      </c>
      <c r="O112" s="2">
        <f t="shared" si="59"/>
        <v>82.351803788290283</v>
      </c>
      <c r="P112" s="2">
        <f t="shared" si="59"/>
        <v>98.759987259949227</v>
      </c>
    </row>
    <row r="113" spans="1:16" x14ac:dyDescent="0.25">
      <c r="J113" s="2" t="s">
        <v>30</v>
      </c>
      <c r="K113" s="2">
        <f t="shared" si="55"/>
        <v>99.651327729045335</v>
      </c>
      <c r="L113" s="2">
        <f t="shared" si="59"/>
        <v>100.72240685005372</v>
      </c>
      <c r="M113" s="2">
        <f t="shared" si="59"/>
        <v>99.998855953048505</v>
      </c>
      <c r="N113" s="2">
        <f t="shared" si="59"/>
        <v>101.86299715986587</v>
      </c>
      <c r="O113" s="2">
        <f t="shared" si="59"/>
        <v>94.167342173172827</v>
      </c>
      <c r="P113" s="2">
        <f t="shared" si="59"/>
        <v>93.764162964839343</v>
      </c>
    </row>
    <row r="114" spans="1:16" x14ac:dyDescent="0.25">
      <c r="A114" t="s">
        <v>0</v>
      </c>
      <c r="C114" t="s">
        <v>11</v>
      </c>
      <c r="D114" t="s">
        <v>12</v>
      </c>
      <c r="E114" t="s">
        <v>13</v>
      </c>
      <c r="F114" t="s">
        <v>14</v>
      </c>
      <c r="G114" t="s">
        <v>15</v>
      </c>
      <c r="H114" t="s">
        <v>21</v>
      </c>
      <c r="J114" s="2" t="s">
        <v>30</v>
      </c>
      <c r="K114" s="2">
        <f>C48*100/C$26</f>
        <v>102.29974895097044</v>
      </c>
      <c r="L114" s="2">
        <f t="shared" ref="L114:P116" si="61">D48*100/D$26</f>
        <v>96.023129256903744</v>
      </c>
      <c r="M114" s="2">
        <f t="shared" si="61"/>
        <v>102.88185427129918</v>
      </c>
      <c r="N114" s="2">
        <f t="shared" si="61"/>
        <v>99.242509645910474</v>
      </c>
      <c r="O114" s="2">
        <f t="shared" si="61"/>
        <v>101.10317029457049</v>
      </c>
      <c r="P114" s="2">
        <f t="shared" si="61"/>
        <v>88.123664855716541</v>
      </c>
    </row>
    <row r="115" spans="1:16" x14ac:dyDescent="0.25">
      <c r="A115" t="s">
        <v>53</v>
      </c>
      <c r="C115">
        <v>6.9781330973100104</v>
      </c>
      <c r="D115">
        <v>251.86122248996202</v>
      </c>
      <c r="E115">
        <v>93.352470349850293</v>
      </c>
      <c r="F115">
        <v>1052.0062725862199</v>
      </c>
      <c r="G115">
        <v>882.137108326678</v>
      </c>
      <c r="H115">
        <v>0.308314189456808</v>
      </c>
      <c r="J115" s="2" t="s">
        <v>30</v>
      </c>
      <c r="K115" s="2">
        <f t="shared" si="55"/>
        <v>104.70396974419768</v>
      </c>
      <c r="L115" s="2">
        <f t="shared" si="61"/>
        <v>100.83254616864316</v>
      </c>
      <c r="M115" s="2">
        <f t="shared" si="61"/>
        <v>116.63787481838258</v>
      </c>
      <c r="N115" s="2">
        <f t="shared" si="61"/>
        <v>102.64412499499988</v>
      </c>
      <c r="O115" s="2">
        <f t="shared" si="61"/>
        <v>107.18585229089626</v>
      </c>
      <c r="P115" s="2">
        <f t="shared" si="61"/>
        <v>105.59332661269804</v>
      </c>
    </row>
    <row r="116" spans="1:16" x14ac:dyDescent="0.25">
      <c r="A116" t="s">
        <v>53</v>
      </c>
      <c r="C116">
        <v>6.2585302316499405</v>
      </c>
      <c r="D116">
        <v>189.666841520313</v>
      </c>
      <c r="E116">
        <v>80.253671580561601</v>
      </c>
      <c r="F116">
        <v>782.5120517529889</v>
      </c>
      <c r="G116">
        <v>692.724934914306</v>
      </c>
      <c r="H116">
        <v>0.339343888842639</v>
      </c>
      <c r="J116" s="2" t="s">
        <v>30</v>
      </c>
      <c r="K116" s="2">
        <f t="shared" si="55"/>
        <v>104.90286015159518</v>
      </c>
      <c r="L116" s="2">
        <f t="shared" si="61"/>
        <v>100.44705855358009</v>
      </c>
      <c r="M116" s="2">
        <f t="shared" si="61"/>
        <v>115.67687537896569</v>
      </c>
      <c r="N116" s="2">
        <f t="shared" si="61"/>
        <v>102.50884587271409</v>
      </c>
      <c r="O116" s="2">
        <f t="shared" si="61"/>
        <v>94.709928830121797</v>
      </c>
      <c r="P116" s="2">
        <f t="shared" si="61"/>
        <v>102.63369524133101</v>
      </c>
    </row>
    <row r="117" spans="1:16" x14ac:dyDescent="0.25">
      <c r="A117" t="s">
        <v>53</v>
      </c>
      <c r="C117">
        <v>6.6824770183704505</v>
      </c>
      <c r="D117">
        <v>209.53095393967399</v>
      </c>
      <c r="E117">
        <v>81.167155011217901</v>
      </c>
      <c r="F117">
        <v>954.85038940691402</v>
      </c>
      <c r="G117">
        <v>668.10517239231604</v>
      </c>
      <c r="H117">
        <v>0.31847188591604403</v>
      </c>
      <c r="J117" s="2" t="s">
        <v>30</v>
      </c>
      <c r="K117" s="2">
        <f>C51*100/C$26</f>
        <v>102.71685926742478</v>
      </c>
      <c r="L117" s="2">
        <f t="shared" ref="L117:P117" si="62">D51*100/D$26</f>
        <v>87.276231705591542</v>
      </c>
      <c r="M117" s="2">
        <f t="shared" si="62"/>
        <v>82.2066377604135</v>
      </c>
      <c r="N117" s="2">
        <f t="shared" si="62"/>
        <v>100.09345896351479</v>
      </c>
      <c r="O117" s="2">
        <f t="shared" si="62"/>
        <v>98.615124900533232</v>
      </c>
      <c r="P117" s="2">
        <f t="shared" si="62"/>
        <v>90.457545839697545</v>
      </c>
    </row>
    <row r="118" spans="1:16" x14ac:dyDescent="0.25">
      <c r="A118" t="s">
        <v>53</v>
      </c>
      <c r="C118">
        <v>6.5969279129838796</v>
      </c>
      <c r="D118">
        <v>214.38625678019199</v>
      </c>
      <c r="E118">
        <v>76.223271959241998</v>
      </c>
      <c r="F118">
        <v>930.94480483980101</v>
      </c>
      <c r="G118">
        <v>680.06350093908895</v>
      </c>
      <c r="H118">
        <v>0.31697335037153002</v>
      </c>
      <c r="J118" s="2" t="s">
        <v>30</v>
      </c>
      <c r="K118" s="2">
        <f>C52*100/C$26</f>
        <v>103.55455147834704</v>
      </c>
      <c r="L118" s="2">
        <f t="shared" ref="L118:P118" si="63">D52*100/D$26</f>
        <v>106.66993005388423</v>
      </c>
      <c r="M118" s="2">
        <f t="shared" si="63"/>
        <v>98.049399947374127</v>
      </c>
      <c r="N118" s="2">
        <f t="shared" si="63"/>
        <v>106.9425100095641</v>
      </c>
      <c r="O118" s="2">
        <f t="shared" si="63"/>
        <v>94.970513211419629</v>
      </c>
      <c r="P118" s="2">
        <f t="shared" si="63"/>
        <v>91.475714786324986</v>
      </c>
    </row>
    <row r="119" spans="1:16" x14ac:dyDescent="0.25">
      <c r="A119" t="s">
        <v>53</v>
      </c>
      <c r="C119">
        <v>6.8537037940422296</v>
      </c>
      <c r="D119">
        <v>193.87440156454801</v>
      </c>
      <c r="E119">
        <v>89.947668471949797</v>
      </c>
      <c r="F119">
        <v>983.38982628590099</v>
      </c>
      <c r="G119">
        <v>660.38762146907493</v>
      </c>
      <c r="H119">
        <v>0.31999800693903596</v>
      </c>
      <c r="J119" s="4" t="s">
        <v>30</v>
      </c>
      <c r="K119" s="4">
        <f>C86*100/C$82</f>
        <v>100.50417558989264</v>
      </c>
      <c r="L119" s="4">
        <f t="shared" ref="L119:P134" si="64">D86*100/D$82</f>
        <v>84.866083629406987</v>
      </c>
      <c r="M119" s="4">
        <f t="shared" si="64"/>
        <v>88.932693406468118</v>
      </c>
      <c r="N119" s="4">
        <f t="shared" si="64"/>
        <v>95.396271916476138</v>
      </c>
      <c r="O119" s="4">
        <f t="shared" si="64"/>
        <v>101.87874543659422</v>
      </c>
      <c r="P119" s="4">
        <f t="shared" si="64"/>
        <v>88.469033022850624</v>
      </c>
    </row>
    <row r="120" spans="1:16" x14ac:dyDescent="0.25">
      <c r="A120" t="s">
        <v>53</v>
      </c>
      <c r="C120">
        <v>6.6141199783150499</v>
      </c>
      <c r="D120">
        <v>220.70313310976098</v>
      </c>
      <c r="E120">
        <v>72.72435360666789</v>
      </c>
      <c r="F120">
        <v>903.80050629127095</v>
      </c>
      <c r="G120">
        <v>670.90098531644605</v>
      </c>
      <c r="H120">
        <v>0.32006720317877602</v>
      </c>
      <c r="J120" s="4" t="s">
        <v>30</v>
      </c>
      <c r="K120" s="4">
        <f t="shared" ref="K120:K139" si="65">C87*100/C$82</f>
        <v>105.28493834211395</v>
      </c>
      <c r="L120" s="4">
        <f t="shared" si="64"/>
        <v>85.651817436457975</v>
      </c>
      <c r="M120" s="4">
        <f t="shared" si="64"/>
        <v>74.686702472098219</v>
      </c>
      <c r="N120" s="4">
        <f t="shared" si="64"/>
        <v>85.866209859044872</v>
      </c>
      <c r="O120" s="4">
        <f t="shared" si="64"/>
        <v>83.826602071039744</v>
      </c>
      <c r="P120" s="4">
        <f t="shared" si="64"/>
        <v>83.583222416921402</v>
      </c>
    </row>
    <row r="121" spans="1:16" x14ac:dyDescent="0.25">
      <c r="A121" t="s">
        <v>53</v>
      </c>
      <c r="C121">
        <v>6.4903783858532593</v>
      </c>
      <c r="D121">
        <v>230.30301352647501</v>
      </c>
      <c r="E121">
        <v>65.444167477498596</v>
      </c>
      <c r="F121">
        <v>949.89543382850604</v>
      </c>
      <c r="G121">
        <v>652.93027491699104</v>
      </c>
      <c r="H121">
        <v>0.31297460772789204</v>
      </c>
      <c r="J121" s="4" t="s">
        <v>30</v>
      </c>
      <c r="K121" s="4">
        <f t="shared" si="65"/>
        <v>95.692291213975352</v>
      </c>
      <c r="L121" s="4">
        <f t="shared" si="64"/>
        <v>94.738999726701223</v>
      </c>
      <c r="M121" s="4">
        <f t="shared" si="64"/>
        <v>100.95798575400912</v>
      </c>
      <c r="N121" s="4">
        <f t="shared" si="64"/>
        <v>104.64256832549286</v>
      </c>
      <c r="O121" s="4">
        <f t="shared" si="64"/>
        <v>93.443046403233041</v>
      </c>
      <c r="P121" s="4">
        <f t="shared" si="64"/>
        <v>94.600812828346363</v>
      </c>
    </row>
    <row r="122" spans="1:16" x14ac:dyDescent="0.25">
      <c r="A122" t="s">
        <v>53</v>
      </c>
      <c r="C122">
        <v>6.6221088570767099</v>
      </c>
      <c r="D122">
        <v>213.10184371405799</v>
      </c>
      <c r="E122">
        <v>74.086274357828088</v>
      </c>
      <c r="F122">
        <v>880.08869093672195</v>
      </c>
      <c r="G122">
        <v>717.46649522704899</v>
      </c>
      <c r="H122">
        <v>0.32415779466418299</v>
      </c>
      <c r="J122" s="4" t="s">
        <v>30</v>
      </c>
      <c r="K122" s="4">
        <f t="shared" si="65"/>
        <v>105.65810480211942</v>
      </c>
      <c r="L122" s="4">
        <f t="shared" si="64"/>
        <v>96.542771248975001</v>
      </c>
      <c r="M122" s="4">
        <f t="shared" si="64"/>
        <v>95.909038966975501</v>
      </c>
      <c r="N122" s="4">
        <f t="shared" si="64"/>
        <v>110.48527114256987</v>
      </c>
      <c r="O122" s="4">
        <f t="shared" si="64"/>
        <v>115.36365654107252</v>
      </c>
      <c r="P122" s="4">
        <f t="shared" si="64"/>
        <v>93.894135512912428</v>
      </c>
    </row>
    <row r="123" spans="1:16" x14ac:dyDescent="0.25">
      <c r="A123" t="s">
        <v>53</v>
      </c>
      <c r="C123">
        <v>6.7908023451866999</v>
      </c>
      <c r="D123">
        <v>230.424811317229</v>
      </c>
      <c r="E123">
        <v>84.2508536225846</v>
      </c>
      <c r="F123">
        <v>880.78626010195001</v>
      </c>
      <c r="G123">
        <v>826.337111371623</v>
      </c>
      <c r="H123">
        <v>0.34937591701280202</v>
      </c>
      <c r="J123" s="4" t="s">
        <v>30</v>
      </c>
      <c r="K123" s="4">
        <f t="shared" si="65"/>
        <v>110.08977800583442</v>
      </c>
      <c r="L123" s="4">
        <f t="shared" si="64"/>
        <v>97.827275211806395</v>
      </c>
      <c r="M123" s="4">
        <f t="shared" si="64"/>
        <v>102.04738506075466</v>
      </c>
      <c r="N123" s="4">
        <f t="shared" si="64"/>
        <v>97.01437378805376</v>
      </c>
      <c r="O123" s="4">
        <f t="shared" si="64"/>
        <v>93.424103965283507</v>
      </c>
      <c r="P123" s="4">
        <f t="shared" si="64"/>
        <v>103.82947873962392</v>
      </c>
    </row>
    <row r="124" spans="1:16" x14ac:dyDescent="0.25">
      <c r="A124" t="s">
        <v>53</v>
      </c>
      <c r="C124">
        <v>6.5626828403721804</v>
      </c>
      <c r="D124">
        <v>208.81677598479698</v>
      </c>
      <c r="E124">
        <v>84.2508536225846</v>
      </c>
      <c r="F124">
        <v>900.48982088804394</v>
      </c>
      <c r="G124">
        <v>711.25480789858693</v>
      </c>
      <c r="H124">
        <v>0.31778448251110397</v>
      </c>
      <c r="J124" s="4" t="s">
        <v>30</v>
      </c>
      <c r="K124" s="4">
        <f t="shared" si="65"/>
        <v>97.236348005349285</v>
      </c>
      <c r="L124" s="4">
        <f t="shared" si="64"/>
        <v>90.817163159333177</v>
      </c>
      <c r="M124" s="4">
        <f t="shared" si="64"/>
        <v>98.423037367158202</v>
      </c>
      <c r="N124" s="4">
        <f t="shared" si="64"/>
        <v>93.306290090231258</v>
      </c>
      <c r="O124" s="4">
        <f t="shared" si="64"/>
        <v>74.738441286095863</v>
      </c>
      <c r="P124" s="4">
        <f t="shared" si="64"/>
        <v>98.176462912416881</v>
      </c>
    </row>
    <row r="125" spans="1:16" x14ac:dyDescent="0.25">
      <c r="A125" t="s">
        <v>53</v>
      </c>
      <c r="C125">
        <v>6.6660737987853498</v>
      </c>
      <c r="D125">
        <v>210.55516263465199</v>
      </c>
      <c r="E125">
        <v>77.557511394321693</v>
      </c>
      <c r="F125">
        <v>976.12624894637997</v>
      </c>
      <c r="G125">
        <v>667.81175044186296</v>
      </c>
      <c r="H125">
        <v>0.31999800693903596</v>
      </c>
      <c r="J125" s="4" t="s">
        <v>30</v>
      </c>
      <c r="K125" s="4">
        <f t="shared" si="65"/>
        <v>104.2333869795426</v>
      </c>
      <c r="L125" s="4">
        <f t="shared" si="64"/>
        <v>107.48838480459133</v>
      </c>
      <c r="M125" s="4">
        <f t="shared" si="64"/>
        <v>81.621148059269146</v>
      </c>
      <c r="N125" s="4">
        <f t="shared" si="64"/>
        <v>105.2722729947273</v>
      </c>
      <c r="O125" s="4">
        <f t="shared" si="64"/>
        <v>113.03373667332528</v>
      </c>
      <c r="P125" s="4">
        <f t="shared" si="64"/>
        <v>98.117167657120078</v>
      </c>
    </row>
    <row r="126" spans="1:16" x14ac:dyDescent="0.25">
      <c r="A126" t="s">
        <v>53</v>
      </c>
      <c r="C126">
        <v>6.6846410581536402</v>
      </c>
      <c r="D126">
        <v>204.465273096944</v>
      </c>
      <c r="E126">
        <v>75.874487376627798</v>
      </c>
      <c r="F126">
        <v>917.69099070046207</v>
      </c>
      <c r="G126">
        <v>713.04855718060298</v>
      </c>
      <c r="H126">
        <v>0.35344057945861695</v>
      </c>
      <c r="J126" s="4" t="s">
        <v>30</v>
      </c>
      <c r="K126" s="4">
        <f t="shared" si="65"/>
        <v>102.85863579143931</v>
      </c>
      <c r="L126" s="4">
        <f t="shared" si="64"/>
        <v>98.640338890407264</v>
      </c>
      <c r="M126" s="4">
        <f t="shared" si="64"/>
        <v>101.90073515407778</v>
      </c>
      <c r="N126" s="4">
        <f t="shared" si="64"/>
        <v>100.81492044996709</v>
      </c>
      <c r="O126" s="4">
        <f t="shared" si="64"/>
        <v>92.533809381673052</v>
      </c>
      <c r="P126" s="4">
        <f t="shared" si="64"/>
        <v>89.291138655750245</v>
      </c>
    </row>
    <row r="127" spans="1:16" x14ac:dyDescent="0.25">
      <c r="A127" t="s">
        <v>53</v>
      </c>
      <c r="C127">
        <v>6.4824086477165599</v>
      </c>
      <c r="D127">
        <v>198.77399451079498</v>
      </c>
      <c r="E127">
        <v>66.2801432231294</v>
      </c>
      <c r="F127">
        <v>966.61494874112293</v>
      </c>
      <c r="G127">
        <v>768.57727723806897</v>
      </c>
      <c r="H127">
        <v>0.32168903002015797</v>
      </c>
      <c r="J127" s="4" t="s">
        <v>30</v>
      </c>
      <c r="K127" s="4">
        <f t="shared" si="65"/>
        <v>106.37984422480082</v>
      </c>
      <c r="L127" s="4">
        <f t="shared" si="64"/>
        <v>77.732987154960355</v>
      </c>
      <c r="M127" s="4">
        <f t="shared" si="64"/>
        <v>95.699539100293293</v>
      </c>
      <c r="N127" s="4">
        <f t="shared" si="64"/>
        <v>102.50794920623885</v>
      </c>
      <c r="O127" s="4">
        <f t="shared" si="64"/>
        <v>108.30233661668943</v>
      </c>
      <c r="P127" s="4">
        <f t="shared" si="64"/>
        <v>88.512876603483335</v>
      </c>
    </row>
    <row r="128" spans="1:16" x14ac:dyDescent="0.25">
      <c r="A128" t="s">
        <v>53</v>
      </c>
      <c r="C128">
        <v>6.5427648018766806</v>
      </c>
      <c r="D128">
        <v>227.850448921744</v>
      </c>
      <c r="E128">
        <v>56.0325200101314</v>
      </c>
      <c r="F128">
        <v>979.89644419654292</v>
      </c>
      <c r="G128">
        <v>748.45296044755207</v>
      </c>
      <c r="H128">
        <v>0.30596188442518002</v>
      </c>
      <c r="J128" s="4" t="s">
        <v>30</v>
      </c>
      <c r="K128" s="4">
        <f t="shared" si="65"/>
        <v>96.984566647744202</v>
      </c>
      <c r="L128" s="4">
        <f t="shared" si="64"/>
        <v>109.15550696911733</v>
      </c>
      <c r="M128" s="4">
        <f t="shared" si="64"/>
        <v>83.527596846074729</v>
      </c>
      <c r="N128" s="4">
        <f t="shared" si="64"/>
        <v>105.97690454865588</v>
      </c>
      <c r="O128" s="4">
        <f t="shared" si="64"/>
        <v>83.270957224530704</v>
      </c>
      <c r="P128" s="4">
        <f t="shared" si="64"/>
        <v>99.848338744336175</v>
      </c>
    </row>
    <row r="129" spans="1:16" x14ac:dyDescent="0.25">
      <c r="A129" t="s">
        <v>53</v>
      </c>
      <c r="C129">
        <v>6.7428691852242597</v>
      </c>
      <c r="D129">
        <v>210.63820658289399</v>
      </c>
      <c r="E129">
        <v>56.912785861491002</v>
      </c>
      <c r="F129">
        <v>945.42213314989897</v>
      </c>
      <c r="G129">
        <v>681.95690295899408</v>
      </c>
      <c r="H129">
        <v>0.33530647681266901</v>
      </c>
      <c r="J129" s="4" t="s">
        <v>30</v>
      </c>
      <c r="K129" s="4">
        <f t="shared" si="65"/>
        <v>101.30477176990621</v>
      </c>
      <c r="L129" s="4">
        <f t="shared" si="64"/>
        <v>80.75293796119162</v>
      </c>
      <c r="M129" s="4">
        <f t="shared" si="64"/>
        <v>85.957795299584532</v>
      </c>
      <c r="N129" s="4">
        <f t="shared" si="64"/>
        <v>83.433477390051678</v>
      </c>
      <c r="O129" s="4">
        <f t="shared" si="64"/>
        <v>89.216778025241027</v>
      </c>
      <c r="P129" s="4">
        <f t="shared" si="64"/>
        <v>106.46767763057014</v>
      </c>
    </row>
    <row r="130" spans="1:16" x14ac:dyDescent="0.25">
      <c r="A130" t="s">
        <v>53</v>
      </c>
      <c r="C130">
        <v>6.2347003220708599</v>
      </c>
      <c r="D130">
        <v>192.70071376273498</v>
      </c>
      <c r="E130">
        <v>61.291970065424799</v>
      </c>
      <c r="F130">
        <v>816.11163321148899</v>
      </c>
      <c r="G130">
        <v>642.79891323153106</v>
      </c>
      <c r="H130">
        <v>0.30588044780937201</v>
      </c>
      <c r="J130" s="4" t="s">
        <v>30</v>
      </c>
      <c r="K130" s="4">
        <f t="shared" si="65"/>
        <v>95.404636771081968</v>
      </c>
      <c r="L130" s="4">
        <f t="shared" si="64"/>
        <v>96.15332057939321</v>
      </c>
      <c r="M130" s="4">
        <f t="shared" si="64"/>
        <v>106.82398202110205</v>
      </c>
      <c r="N130" s="4">
        <f t="shared" si="64"/>
        <v>107.27776280206234</v>
      </c>
      <c r="O130" s="4">
        <f t="shared" si="64"/>
        <v>79.465631912076347</v>
      </c>
      <c r="P130" s="4">
        <f t="shared" si="64"/>
        <v>107.04914156615645</v>
      </c>
    </row>
    <row r="131" spans="1:16" x14ac:dyDescent="0.25">
      <c r="A131" t="s">
        <v>53</v>
      </c>
      <c r="C131">
        <v>6.3498180905521302</v>
      </c>
      <c r="D131">
        <v>198.17607808345599</v>
      </c>
      <c r="E131">
        <v>60.184717422205104</v>
      </c>
      <c r="F131">
        <v>903.280097548958</v>
      </c>
      <c r="G131">
        <v>694.72352593531707</v>
      </c>
      <c r="H131">
        <v>0.29546799260606005</v>
      </c>
      <c r="J131" s="4" t="s">
        <v>30</v>
      </c>
      <c r="K131" s="4">
        <f t="shared" si="65"/>
        <v>96.420671669617079</v>
      </c>
      <c r="L131" s="4">
        <f t="shared" si="64"/>
        <v>99.808690899152666</v>
      </c>
      <c r="M131" s="4">
        <f t="shared" si="64"/>
        <v>95.238639393593061</v>
      </c>
      <c r="N131" s="4">
        <f t="shared" si="64"/>
        <v>97.043069190702482</v>
      </c>
      <c r="O131" s="4">
        <f t="shared" si="64"/>
        <v>102.77956359684345</v>
      </c>
      <c r="P131" s="4">
        <f t="shared" si="64"/>
        <v>100.15870863287795</v>
      </c>
    </row>
    <row r="132" spans="1:16" x14ac:dyDescent="0.25">
      <c r="A132" t="s">
        <v>53</v>
      </c>
      <c r="C132">
        <v>6.53768583629431</v>
      </c>
      <c r="D132">
        <v>201.41479206487401</v>
      </c>
      <c r="E132">
        <v>74.108419410692505</v>
      </c>
      <c r="F132">
        <v>977.65425759402297</v>
      </c>
      <c r="G132">
        <v>656.71707895680197</v>
      </c>
      <c r="H132">
        <v>0.35878850636652099</v>
      </c>
      <c r="J132" s="4" t="s">
        <v>30</v>
      </c>
      <c r="K132" s="4">
        <f t="shared" si="65"/>
        <v>100.27507424639604</v>
      </c>
      <c r="L132" s="4">
        <f t="shared" si="64"/>
        <v>86.806504509428777</v>
      </c>
      <c r="M132" s="4">
        <f t="shared" si="64"/>
        <v>87.654744219708533</v>
      </c>
      <c r="N132" s="4">
        <f t="shared" si="64"/>
        <v>88.297348139001784</v>
      </c>
      <c r="O132" s="4">
        <f t="shared" si="64"/>
        <v>80.042323911862255</v>
      </c>
      <c r="P132" s="4">
        <f t="shared" si="64"/>
        <v>79.572412494537616</v>
      </c>
    </row>
    <row r="133" spans="1:16" x14ac:dyDescent="0.25">
      <c r="A133" t="s">
        <v>53</v>
      </c>
      <c r="C133">
        <v>6.5666676290724197</v>
      </c>
      <c r="D133">
        <v>212.84717560611699</v>
      </c>
      <c r="E133">
        <v>79.390014518850293</v>
      </c>
      <c r="F133">
        <v>959.02473187185194</v>
      </c>
      <c r="G133">
        <v>691.06959221269199</v>
      </c>
      <c r="H133">
        <v>0.33305340382248999</v>
      </c>
      <c r="J133" s="4" t="s">
        <v>30</v>
      </c>
      <c r="K133" s="4">
        <f t="shared" si="65"/>
        <v>98.960002411989322</v>
      </c>
      <c r="L133" s="4">
        <f t="shared" si="64"/>
        <v>98.373872642798645</v>
      </c>
      <c r="M133" s="4">
        <f t="shared" si="64"/>
        <v>83.422846912733604</v>
      </c>
      <c r="N133" s="4">
        <f t="shared" si="64"/>
        <v>92.196734521149068</v>
      </c>
      <c r="O133" s="4">
        <f t="shared" si="64"/>
        <v>94.009214826380159</v>
      </c>
      <c r="P133" s="4">
        <f t="shared" si="64"/>
        <v>100.05535897694371</v>
      </c>
    </row>
    <row r="134" spans="1:16" x14ac:dyDescent="0.25">
      <c r="A134" t="s">
        <v>53</v>
      </c>
      <c r="C134">
        <v>6.4563827849556201</v>
      </c>
      <c r="D134">
        <v>211.03681753445301</v>
      </c>
      <c r="E134">
        <v>69.147927569068301</v>
      </c>
      <c r="F134">
        <v>948.16258344186701</v>
      </c>
      <c r="G134">
        <v>584.31382861666805</v>
      </c>
      <c r="H134">
        <v>0.31360194478155101</v>
      </c>
      <c r="J134" s="4" t="s">
        <v>30</v>
      </c>
      <c r="K134" s="4">
        <f t="shared" si="65"/>
        <v>94.628946344411673</v>
      </c>
      <c r="L134" s="4">
        <f t="shared" si="64"/>
        <v>90.571194315386805</v>
      </c>
      <c r="M134" s="4">
        <f t="shared" si="64"/>
        <v>77.494000685636024</v>
      </c>
      <c r="N134" s="4">
        <f t="shared" si="64"/>
        <v>89.252267371587877</v>
      </c>
      <c r="O134" s="4">
        <f t="shared" si="64"/>
        <v>72.600050513167929</v>
      </c>
      <c r="P134" s="4">
        <f t="shared" si="64"/>
        <v>93.956095941961181</v>
      </c>
    </row>
    <row r="135" spans="1:16" x14ac:dyDescent="0.25">
      <c r="A135" t="s">
        <v>53</v>
      </c>
      <c r="C135">
        <v>6.5887194463895007</v>
      </c>
      <c r="D135">
        <v>205.84380263775299</v>
      </c>
      <c r="E135">
        <v>61.397159066530705</v>
      </c>
      <c r="F135">
        <v>949.14250203111703</v>
      </c>
      <c r="G135">
        <v>665.43669352215704</v>
      </c>
      <c r="H135">
        <v>0.329409713025478</v>
      </c>
      <c r="J135" s="4" t="s">
        <v>30</v>
      </c>
      <c r="K135" s="4">
        <f t="shared" si="65"/>
        <v>104.5505938437591</v>
      </c>
      <c r="L135" s="4">
        <f t="shared" ref="L135:L140" si="66">D102*100/D$82</f>
        <v>94.930308827548529</v>
      </c>
      <c r="M135" s="4">
        <f t="shared" ref="M135:M140" si="67">E102*100/E$82</f>
        <v>83.276197006056719</v>
      </c>
      <c r="N135" s="4">
        <f t="shared" ref="N135:N140" si="68">F102*100/F$82</f>
        <v>105.94980333504347</v>
      </c>
      <c r="O135" s="4">
        <f t="shared" ref="O135:O140" si="69">G102*100/G$82</f>
        <v>85.320949953696399</v>
      </c>
      <c r="P135" s="4">
        <f t="shared" ref="P135:P140" si="70">H102*100/H$82</f>
        <v>96.207145537538452</v>
      </c>
    </row>
    <row r="136" spans="1:16" x14ac:dyDescent="0.25">
      <c r="A136" t="s">
        <v>53</v>
      </c>
      <c r="C136">
        <v>6.7114316162304002</v>
      </c>
      <c r="D136">
        <v>224.711387678216</v>
      </c>
      <c r="E136">
        <v>78.49313987784241</v>
      </c>
      <c r="F136">
        <v>949.05392181965897</v>
      </c>
      <c r="G136">
        <v>598.13234160404897</v>
      </c>
      <c r="H136">
        <v>0.353064445354769</v>
      </c>
      <c r="J136" s="4" t="s">
        <v>30</v>
      </c>
      <c r="K136" s="4">
        <f t="shared" si="65"/>
        <v>96.900645422333085</v>
      </c>
      <c r="L136" s="4">
        <f t="shared" si="66"/>
        <v>111.23257720688713</v>
      </c>
      <c r="M136" s="4">
        <f t="shared" si="67"/>
        <v>101.83788519407311</v>
      </c>
      <c r="N136" s="4">
        <f t="shared" si="68"/>
        <v>105.00126085860104</v>
      </c>
      <c r="O136" s="4">
        <f t="shared" si="69"/>
        <v>93.112606096786308</v>
      </c>
      <c r="P136" s="4">
        <f t="shared" si="70"/>
        <v>94.121124340692162</v>
      </c>
    </row>
    <row r="137" spans="1:16" x14ac:dyDescent="0.25">
      <c r="B137" s="3" t="s">
        <v>22</v>
      </c>
      <c r="C137" s="3">
        <f>AVERAGEA(C115:C136)</f>
        <v>6.5915467126582801</v>
      </c>
      <c r="D137" s="3">
        <f t="shared" ref="D137:H137" si="71">AVERAGEA(D115:D136)</f>
        <v>211.89468668462007</v>
      </c>
      <c r="E137" s="3">
        <f t="shared" si="71"/>
        <v>73.562342538922749</v>
      </c>
      <c r="F137" s="3">
        <f t="shared" si="71"/>
        <v>932.1338431896221</v>
      </c>
      <c r="G137" s="3">
        <f t="shared" si="71"/>
        <v>694.33397432356628</v>
      </c>
      <c r="H137" s="3">
        <f t="shared" si="71"/>
        <v>0.32514198900194152</v>
      </c>
      <c r="J137" s="4" t="s">
        <v>30</v>
      </c>
      <c r="K137" s="4">
        <f t="shared" si="65"/>
        <v>98.192245186810126</v>
      </c>
      <c r="L137" s="4">
        <f t="shared" si="66"/>
        <v>99.760863623940978</v>
      </c>
      <c r="M137" s="4">
        <f t="shared" si="67"/>
        <v>93.395040566792161</v>
      </c>
      <c r="N137" s="4">
        <f t="shared" si="68"/>
        <v>97.428862937423631</v>
      </c>
      <c r="O137" s="4">
        <f t="shared" si="69"/>
        <v>84.060225472412796</v>
      </c>
      <c r="P137" s="4">
        <f t="shared" si="70"/>
        <v>95.105281357881893</v>
      </c>
    </row>
    <row r="138" spans="1:16" x14ac:dyDescent="0.25">
      <c r="B138" s="3" t="s">
        <v>17</v>
      </c>
      <c r="C138" s="3">
        <f>TRIMMEAN(C115:C136,0.1)</f>
        <v>6.5900597129550649</v>
      </c>
      <c r="D138" s="3">
        <f t="shared" ref="D138:H138" si="72">TRIMMEAN(D115:D136,0.1)</f>
        <v>211.00775215256834</v>
      </c>
      <c r="E138" s="3">
        <f t="shared" si="72"/>
        <v>73.449327274815943</v>
      </c>
      <c r="F138" s="3">
        <f t="shared" si="72"/>
        <v>933.62131129162412</v>
      </c>
      <c r="G138" s="3">
        <f t="shared" si="72"/>
        <v>690.44482490875566</v>
      </c>
      <c r="H138" s="3">
        <f t="shared" si="72"/>
        <v>0.32494336295350668</v>
      </c>
      <c r="J138" s="4" t="s">
        <v>30</v>
      </c>
      <c r="K138" s="4">
        <f t="shared" si="65"/>
        <v>104.65275420439687</v>
      </c>
      <c r="L138" s="4">
        <f t="shared" si="66"/>
        <v>95.230937414594209</v>
      </c>
      <c r="M138" s="4">
        <f t="shared" si="67"/>
        <v>92.577991086732823</v>
      </c>
      <c r="N138" s="4">
        <f t="shared" si="68"/>
        <v>94.211789462700352</v>
      </c>
      <c r="O138" s="4">
        <f t="shared" si="69"/>
        <v>95.791908708929128</v>
      </c>
      <c r="P138" s="4">
        <f t="shared" si="70"/>
        <v>106.68609798750046</v>
      </c>
    </row>
    <row r="139" spans="1:16" x14ac:dyDescent="0.25">
      <c r="B139" s="3" t="s">
        <v>18</v>
      </c>
      <c r="C139" s="3">
        <f>_xlfn.STDEV.S(C115:C136)</f>
        <v>0.1776753343951992</v>
      </c>
      <c r="D139" s="3">
        <f t="shared" ref="D139:H139" si="73">_xlfn.STDEV.S(D115:D136)</f>
        <v>14.724368840706884</v>
      </c>
      <c r="E139" s="3">
        <f t="shared" si="73"/>
        <v>10.418848071825691</v>
      </c>
      <c r="F139" s="3">
        <f t="shared" si="73"/>
        <v>58.177774473308773</v>
      </c>
      <c r="G139" s="3">
        <f t="shared" si="73"/>
        <v>66.815279965439146</v>
      </c>
      <c r="H139" s="3">
        <f t="shared" si="73"/>
        <v>1.7080200083679768E-2</v>
      </c>
      <c r="J139" s="4" t="s">
        <v>30</v>
      </c>
      <c r="K139" s="4">
        <f t="shared" si="65"/>
        <v>93.691142882551901</v>
      </c>
      <c r="L139" s="4">
        <f t="shared" si="66"/>
        <v>79.905711943153904</v>
      </c>
      <c r="M139" s="4">
        <f t="shared" si="67"/>
        <v>81.11834837923314</v>
      </c>
      <c r="N139" s="4">
        <f t="shared" si="68"/>
        <v>86.811563957414705</v>
      </c>
      <c r="O139" s="4">
        <f t="shared" si="69"/>
        <v>84.535891136469672</v>
      </c>
      <c r="P139" s="4">
        <f t="shared" si="70"/>
        <v>98.255467589563153</v>
      </c>
    </row>
    <row r="140" spans="1:16" x14ac:dyDescent="0.25">
      <c r="B140" s="3" t="s">
        <v>9</v>
      </c>
      <c r="C140" s="3">
        <f>C139/SQRT(24)</f>
        <v>3.626782576221764E-2</v>
      </c>
      <c r="D140" s="3">
        <f t="shared" ref="D140:H140" si="74">D139/SQRT(24)</f>
        <v>3.0055992036889791</v>
      </c>
      <c r="E140" s="3">
        <f t="shared" si="74"/>
        <v>2.126738456962777</v>
      </c>
      <c r="F140" s="3">
        <f t="shared" si="74"/>
        <v>11.875488485860238</v>
      </c>
      <c r="G140" s="3">
        <f t="shared" si="74"/>
        <v>13.638611911377465</v>
      </c>
      <c r="H140" s="3">
        <f t="shared" si="74"/>
        <v>3.4864812424714982E-3</v>
      </c>
      <c r="J140" s="4" t="s">
        <v>30</v>
      </c>
      <c r="K140" s="4">
        <f>C107*100/C$82</f>
        <v>97.983771226872989</v>
      </c>
      <c r="L140" s="4">
        <f t="shared" si="66"/>
        <v>100.42361300901881</v>
      </c>
      <c r="M140" s="4">
        <f t="shared" si="67"/>
        <v>145.83285719727283</v>
      </c>
      <c r="N140" s="4">
        <f t="shared" si="68"/>
        <v>103.36084034051888</v>
      </c>
      <c r="O140" s="4">
        <f t="shared" si="69"/>
        <v>83.83291621702314</v>
      </c>
      <c r="P140" s="4">
        <f t="shared" si="70"/>
        <v>100.41017776634918</v>
      </c>
    </row>
    <row r="141" spans="1:16" x14ac:dyDescent="0.25">
      <c r="A141" t="s">
        <v>54</v>
      </c>
      <c r="C141">
        <v>6.6359202542560896</v>
      </c>
      <c r="D141">
        <v>195.286148684653</v>
      </c>
      <c r="E141">
        <v>68.284270507356993</v>
      </c>
      <c r="F141">
        <v>1021.7229127941699</v>
      </c>
      <c r="G141">
        <v>600.01467109752298</v>
      </c>
      <c r="H141">
        <v>0.26363279085671198</v>
      </c>
      <c r="J141" s="3" t="s">
        <v>22</v>
      </c>
      <c r="K141" s="3">
        <f>AVERAGEA(K96:K140)</f>
        <v>100.7998330630203</v>
      </c>
      <c r="L141" s="3">
        <f t="shared" ref="L141:P141" si="75">AVERAGEA(L96:L140)</f>
        <v>95.674983233945085</v>
      </c>
      <c r="M141" s="3">
        <f t="shared" si="75"/>
        <v>95.560845640048484</v>
      </c>
      <c r="N141" s="3">
        <f t="shared" si="75"/>
        <v>98.708203850530111</v>
      </c>
      <c r="O141" s="3">
        <f t="shared" si="75"/>
        <v>93.450492017067376</v>
      </c>
      <c r="P141" s="3">
        <f t="shared" si="75"/>
        <v>95.614420572401684</v>
      </c>
    </row>
    <row r="142" spans="1:16" x14ac:dyDescent="0.25">
      <c r="A142" t="s">
        <v>54</v>
      </c>
      <c r="C142">
        <v>6.9053984036518203</v>
      </c>
      <c r="D142">
        <v>211.41881969636398</v>
      </c>
      <c r="E142">
        <v>59.8137877867265</v>
      </c>
      <c r="F142">
        <v>918.89789608157105</v>
      </c>
      <c r="G142">
        <v>806.89375495668605</v>
      </c>
      <c r="H142">
        <v>0.34535960204925903</v>
      </c>
      <c r="J142" s="3" t="s">
        <v>17</v>
      </c>
      <c r="K142" s="3">
        <f>TRIMMEAN(K96:K140,0.1)</f>
        <v>100.76104332630037</v>
      </c>
      <c r="L142" s="3">
        <f t="shared" ref="L142:P142" si="76">TRIMMEAN(L96:L140,0.1)</f>
        <v>95.788962493985636</v>
      </c>
      <c r="M142" s="3">
        <f t="shared" si="76"/>
        <v>94.613272745440597</v>
      </c>
      <c r="N142" s="3">
        <f t="shared" si="76"/>
        <v>98.897718343417765</v>
      </c>
      <c r="O142" s="3">
        <f t="shared" si="76"/>
        <v>93.403323311082204</v>
      </c>
      <c r="P142" s="3">
        <f t="shared" si="76"/>
        <v>95.734816764026121</v>
      </c>
    </row>
    <row r="143" spans="1:16" x14ac:dyDescent="0.25">
      <c r="A143" t="s">
        <v>54</v>
      </c>
      <c r="C143">
        <v>6.5895596567345303</v>
      </c>
      <c r="D143">
        <v>191.64328748845998</v>
      </c>
      <c r="E143">
        <v>64.054565410257894</v>
      </c>
      <c r="F143">
        <v>917.32559732819891</v>
      </c>
      <c r="G143">
        <v>516.38941521835704</v>
      </c>
      <c r="H143">
        <v>0.31325750670230296</v>
      </c>
      <c r="J143" s="3" t="s">
        <v>18</v>
      </c>
      <c r="K143" s="3">
        <f>_xlfn.STDEV.S(K96:K140)</f>
        <v>3.5445220898514185</v>
      </c>
      <c r="L143" s="3">
        <f t="shared" ref="L143:P143" si="77">_xlfn.STDEV.S(L96:L140)</f>
        <v>7.4625904006095514</v>
      </c>
      <c r="M143" s="3">
        <f t="shared" si="77"/>
        <v>13.85682614835067</v>
      </c>
      <c r="N143" s="3">
        <f t="shared" si="77"/>
        <v>6.0309100111925114</v>
      </c>
      <c r="O143" s="3">
        <f t="shared" si="77"/>
        <v>10.566987794489091</v>
      </c>
      <c r="P143" s="3">
        <f t="shared" si="77"/>
        <v>6.8686941494884897</v>
      </c>
    </row>
    <row r="144" spans="1:16" x14ac:dyDescent="0.25">
      <c r="A144" t="s">
        <v>54</v>
      </c>
      <c r="C144">
        <v>6.1330757332186705</v>
      </c>
      <c r="D144">
        <v>197.04668038737199</v>
      </c>
      <c r="E144">
        <v>67.946558451175008</v>
      </c>
      <c r="F144">
        <v>881.82154132336098</v>
      </c>
      <c r="G144">
        <v>822.38421943532899</v>
      </c>
      <c r="H144">
        <v>0.30176225307083304</v>
      </c>
      <c r="J144" s="3" t="s">
        <v>9</v>
      </c>
      <c r="K144" s="3">
        <f>K143/SQRT(45)</f>
        <v>0.52838615604382588</v>
      </c>
      <c r="L144" s="3">
        <f t="shared" ref="L144:P144" si="78">L143/SQRT(45)</f>
        <v>1.1124572949333562</v>
      </c>
      <c r="M144" s="3">
        <f t="shared" si="78"/>
        <v>2.0656536813405788</v>
      </c>
      <c r="N144" s="3">
        <f t="shared" si="78"/>
        <v>0.89903498341403143</v>
      </c>
      <c r="O144" s="3">
        <f t="shared" si="78"/>
        <v>1.5752335350592122</v>
      </c>
      <c r="P144" s="3">
        <f t="shared" si="78"/>
        <v>1.023924468994091</v>
      </c>
    </row>
    <row r="145" spans="1:16" x14ac:dyDescent="0.25">
      <c r="A145" t="s">
        <v>54</v>
      </c>
      <c r="C145">
        <v>6.6687516664362603</v>
      </c>
      <c r="D145">
        <v>212.28801302129099</v>
      </c>
      <c r="E145">
        <v>69.136855042636199</v>
      </c>
      <c r="F145">
        <v>914.47995803512504</v>
      </c>
      <c r="G145">
        <v>593.18845855207303</v>
      </c>
      <c r="H145">
        <v>0.33275405981289996</v>
      </c>
    </row>
    <row r="146" spans="1:16" x14ac:dyDescent="0.25">
      <c r="A146" t="s">
        <v>54</v>
      </c>
      <c r="C146">
        <v>6.6922148570714599</v>
      </c>
      <c r="D146">
        <v>221.56125390825602</v>
      </c>
      <c r="E146">
        <v>76.300779644267408</v>
      </c>
      <c r="F146">
        <v>952.40336106539905</v>
      </c>
      <c r="G146">
        <v>863.44668370913007</v>
      </c>
      <c r="H146">
        <v>0.325249008504572</v>
      </c>
      <c r="J146" s="7" t="s">
        <v>56</v>
      </c>
      <c r="K146" s="7">
        <f t="shared" ref="K146:P150" si="79">C141*100/C$137</f>
        <v>100.6731886085643</v>
      </c>
      <c r="L146" s="7">
        <f t="shared" si="79"/>
        <v>92.161890295679342</v>
      </c>
      <c r="M146" s="7">
        <f t="shared" si="79"/>
        <v>92.825035406161703</v>
      </c>
      <c r="N146" s="7">
        <f t="shared" si="79"/>
        <v>109.61118086840271</v>
      </c>
      <c r="O146" s="7">
        <f t="shared" si="79"/>
        <v>86.415859411469668</v>
      </c>
      <c r="P146" s="7">
        <f t="shared" si="79"/>
        <v>81.082357792655856</v>
      </c>
    </row>
    <row r="147" spans="1:16" x14ac:dyDescent="0.25">
      <c r="A147" t="s">
        <v>54</v>
      </c>
      <c r="C147">
        <v>6.7139883207581397</v>
      </c>
      <c r="D147">
        <v>215.48243689698</v>
      </c>
      <c r="E147">
        <v>96.784953543831307</v>
      </c>
      <c r="F147">
        <v>986.10813152500498</v>
      </c>
      <c r="G147">
        <v>851.17832442225597</v>
      </c>
      <c r="H147">
        <v>0.33279565147105999</v>
      </c>
      <c r="J147" s="7" t="s">
        <v>56</v>
      </c>
      <c r="K147" s="7">
        <f t="shared" si="79"/>
        <v>104.76142709253392</v>
      </c>
      <c r="L147" s="7">
        <f t="shared" si="79"/>
        <v>99.775422878363926</v>
      </c>
      <c r="M147" s="7">
        <f t="shared" si="79"/>
        <v>81.310335862507756</v>
      </c>
      <c r="N147" s="7">
        <f t="shared" si="79"/>
        <v>98.580037920009474</v>
      </c>
      <c r="O147" s="7">
        <f t="shared" si="79"/>
        <v>116.21118723778102</v>
      </c>
      <c r="P147" s="7">
        <f t="shared" si="79"/>
        <v>106.21808739910142</v>
      </c>
    </row>
    <row r="148" spans="1:16" x14ac:dyDescent="0.25">
      <c r="A148" t="s">
        <v>54</v>
      </c>
      <c r="C148">
        <v>6.5188911040935302</v>
      </c>
      <c r="D148">
        <v>223.676106456805</v>
      </c>
      <c r="E148">
        <v>82.102783494738503</v>
      </c>
      <c r="F148">
        <v>933.81812544895695</v>
      </c>
      <c r="G148">
        <v>861.14359821123401</v>
      </c>
      <c r="H148">
        <v>0.30121135699939999</v>
      </c>
      <c r="J148" s="7" t="s">
        <v>56</v>
      </c>
      <c r="K148" s="7">
        <f t="shared" si="79"/>
        <v>99.96985448165097</v>
      </c>
      <c r="L148" s="7">
        <f t="shared" si="79"/>
        <v>90.442705518943995</v>
      </c>
      <c r="M148" s="7">
        <f t="shared" si="79"/>
        <v>87.075211581748945</v>
      </c>
      <c r="N148" s="7">
        <f t="shared" si="79"/>
        <v>98.411360560544438</v>
      </c>
      <c r="O148" s="7">
        <f t="shared" si="79"/>
        <v>74.371906649308599</v>
      </c>
      <c r="P148" s="7">
        <f t="shared" si="79"/>
        <v>96.344833118564821</v>
      </c>
    </row>
    <row r="149" spans="1:16" x14ac:dyDescent="0.25">
      <c r="A149" t="s">
        <v>54</v>
      </c>
      <c r="C149">
        <v>6.6518464566074895</v>
      </c>
      <c r="D149">
        <v>215.60423468773399</v>
      </c>
      <c r="E149">
        <v>78.49313987784241</v>
      </c>
      <c r="F149">
        <v>960.82401741708395</v>
      </c>
      <c r="G149">
        <v>840.92516494604195</v>
      </c>
      <c r="H149">
        <v>0.31911443965592201</v>
      </c>
      <c r="J149" s="7" t="s">
        <v>56</v>
      </c>
      <c r="K149" s="7">
        <f t="shared" si="79"/>
        <v>93.044561475090958</v>
      </c>
      <c r="L149" s="7">
        <f t="shared" si="79"/>
        <v>92.992742513007158</v>
      </c>
      <c r="M149" s="7">
        <f t="shared" si="79"/>
        <v>92.365952613898386</v>
      </c>
      <c r="N149" s="7">
        <f t="shared" si="79"/>
        <v>94.60245948220269</v>
      </c>
      <c r="O149" s="7">
        <f t="shared" si="79"/>
        <v>118.44216902053681</v>
      </c>
      <c r="P149" s="7">
        <f t="shared" si="79"/>
        <v>92.809376604087618</v>
      </c>
    </row>
    <row r="150" spans="1:16" x14ac:dyDescent="0.25">
      <c r="A150" t="s">
        <v>54</v>
      </c>
      <c r="C150">
        <v>6.5194006429187201</v>
      </c>
      <c r="D150">
        <v>217.87410260633399</v>
      </c>
      <c r="E150">
        <v>67.154872811272895</v>
      </c>
      <c r="F150">
        <v>938.568239288369</v>
      </c>
      <c r="G150">
        <v>676.40956721646398</v>
      </c>
      <c r="H150">
        <v>0.30588044780937201</v>
      </c>
      <c r="J150" s="7" t="s">
        <v>56</v>
      </c>
      <c r="K150" s="7">
        <f t="shared" si="79"/>
        <v>101.17127219366765</v>
      </c>
      <c r="L150" s="7">
        <f t="shared" si="79"/>
        <v>100.18562350138414</v>
      </c>
      <c r="M150" s="7">
        <f t="shared" si="79"/>
        <v>93.984031307941322</v>
      </c>
      <c r="N150" s="7">
        <f t="shared" si="79"/>
        <v>98.106078297287425</v>
      </c>
      <c r="O150" s="7">
        <f t="shared" si="79"/>
        <v>85.432728411420285</v>
      </c>
      <c r="P150" s="7">
        <f t="shared" si="79"/>
        <v>102.34115280967693</v>
      </c>
    </row>
    <row r="151" spans="1:16" x14ac:dyDescent="0.25">
      <c r="A151" t="s">
        <v>54</v>
      </c>
      <c r="C151">
        <v>6.9698473461861008</v>
      </c>
      <c r="D151">
        <v>236.055191008001</v>
      </c>
      <c r="E151">
        <v>94.537230678095398</v>
      </c>
      <c r="F151">
        <v>1038.9960540283901</v>
      </c>
      <c r="G151">
        <v>849.70567840677393</v>
      </c>
      <c r="H151">
        <v>0.34529547437215902</v>
      </c>
      <c r="J151" s="7" t="s">
        <v>56</v>
      </c>
      <c r="K151" s="7">
        <f t="shared" ref="K151:K169" si="80">C146*100/C$137</f>
        <v>101.52723099450785</v>
      </c>
      <c r="L151" s="7">
        <f t="shared" ref="L151:L169" si="81">D146*100/D$137</f>
        <v>104.56196772787581</v>
      </c>
      <c r="M151" s="7">
        <f t="shared" ref="M151:M169" si="82">E146*100/E$137</f>
        <v>103.72260726185509</v>
      </c>
      <c r="N151" s="7">
        <f t="shared" ref="N151:N169" si="83">F146*100/F$137</f>
        <v>102.17452869283426</v>
      </c>
      <c r="O151" s="7"/>
      <c r="P151" s="7">
        <f t="shared" ref="P151:P159" si="84">H146*100/H$137</f>
        <v>100.03291469765531</v>
      </c>
    </row>
    <row r="152" spans="1:16" x14ac:dyDescent="0.25">
      <c r="A152" t="s">
        <v>54</v>
      </c>
      <c r="C152">
        <v>6.5703972239256601</v>
      </c>
      <c r="D152">
        <v>223.44911966494499</v>
      </c>
      <c r="E152">
        <v>75.8910961662761</v>
      </c>
      <c r="F152">
        <v>954.42963340249094</v>
      </c>
      <c r="G152">
        <v>932.82713433327501</v>
      </c>
      <c r="H152">
        <v>0.32944332454671504</v>
      </c>
      <c r="J152" s="7" t="s">
        <v>56</v>
      </c>
      <c r="K152" s="7">
        <f t="shared" si="80"/>
        <v>101.85755503886099</v>
      </c>
      <c r="L152" s="7">
        <f t="shared" si="81"/>
        <v>101.69317610955477</v>
      </c>
      <c r="M152" s="7">
        <f t="shared" si="82"/>
        <v>131.5686126942208</v>
      </c>
      <c r="N152" s="7">
        <f t="shared" si="83"/>
        <v>105.79040110277414</v>
      </c>
      <c r="O152" s="7"/>
      <c r="P152" s="7">
        <f t="shared" si="84"/>
        <v>102.3539446543377</v>
      </c>
    </row>
    <row r="153" spans="1:16" x14ac:dyDescent="0.25">
      <c r="A153" t="s">
        <v>54</v>
      </c>
      <c r="C153">
        <v>6.7540160498731705</v>
      </c>
      <c r="D153">
        <v>199.92000099652699</v>
      </c>
      <c r="E153">
        <v>62.504411709750293</v>
      </c>
      <c r="F153">
        <v>901.896031744933</v>
      </c>
      <c r="G153">
        <v>650.36144878472101</v>
      </c>
      <c r="H153">
        <v>0.32833232759487302</v>
      </c>
      <c r="J153" s="7" t="s">
        <v>56</v>
      </c>
      <c r="K153" s="7">
        <f t="shared" si="80"/>
        <v>98.897745677426158</v>
      </c>
      <c r="L153" s="7">
        <f t="shared" si="81"/>
        <v>105.5600354857978</v>
      </c>
      <c r="M153" s="7">
        <f t="shared" si="82"/>
        <v>111.60980015188737</v>
      </c>
      <c r="N153" s="7">
        <f t="shared" si="83"/>
        <v>100.18069103183417</v>
      </c>
      <c r="O153" s="7"/>
      <c r="P153" s="7">
        <f t="shared" si="84"/>
        <v>92.639944143788014</v>
      </c>
    </row>
    <row r="154" spans="1:16" x14ac:dyDescent="0.25">
      <c r="A154" t="s">
        <v>54</v>
      </c>
      <c r="C154">
        <v>6.6863904154963505</v>
      </c>
      <c r="D154">
        <v>207.46592776006901</v>
      </c>
      <c r="E154">
        <v>76.455795014318198</v>
      </c>
      <c r="F154">
        <v>935.68938241599801</v>
      </c>
      <c r="G154">
        <v>634.22877777301096</v>
      </c>
      <c r="H154">
        <v>0.34842385079469601</v>
      </c>
      <c r="J154" s="7" t="s">
        <v>56</v>
      </c>
      <c r="K154" s="7">
        <f t="shared" si="80"/>
        <v>100.9148041662727</v>
      </c>
      <c r="L154" s="7">
        <f t="shared" si="81"/>
        <v>101.75065645163399</v>
      </c>
      <c r="M154" s="7">
        <f t="shared" si="82"/>
        <v>106.70288243785973</v>
      </c>
      <c r="N154" s="7">
        <f t="shared" si="83"/>
        <v>103.07790286095486</v>
      </c>
      <c r="O154" s="7">
        <f>G149*100/G$137</f>
        <v>121.1124899606544</v>
      </c>
      <c r="P154" s="7">
        <f t="shared" si="84"/>
        <v>98.146179346284455</v>
      </c>
    </row>
    <row r="155" spans="1:16" x14ac:dyDescent="0.25">
      <c r="A155" t="s">
        <v>54</v>
      </c>
      <c r="C155">
        <v>6.4016143264635703</v>
      </c>
      <c r="D155">
        <v>202.953873238949</v>
      </c>
      <c r="E155">
        <v>65.189499369557993</v>
      </c>
      <c r="F155">
        <v>877.73577906987998</v>
      </c>
      <c r="G155">
        <v>562.11341312011291</v>
      </c>
      <c r="H155">
        <v>0.36366228249044097</v>
      </c>
      <c r="J155" s="7" t="s">
        <v>56</v>
      </c>
      <c r="K155" s="7">
        <f t="shared" si="80"/>
        <v>98.905475863487212</v>
      </c>
      <c r="L155" s="7">
        <f t="shared" si="81"/>
        <v>102.82188100856609</v>
      </c>
      <c r="M155" s="7">
        <f t="shared" si="82"/>
        <v>91.289742133674466</v>
      </c>
      <c r="N155" s="7">
        <f t="shared" si="83"/>
        <v>100.69028671641503</v>
      </c>
      <c r="O155" s="7">
        <f>G150*100/G$137</f>
        <v>97.418474715346505</v>
      </c>
      <c r="P155" s="7">
        <f t="shared" si="84"/>
        <v>94.075960090022548</v>
      </c>
    </row>
    <row r="156" spans="1:16" x14ac:dyDescent="0.25">
      <c r="A156" t="s">
        <v>54</v>
      </c>
      <c r="C156">
        <v>6.3167641935872201</v>
      </c>
      <c r="D156">
        <v>194.72144983661099</v>
      </c>
      <c r="E156">
        <v>77.053711441656787</v>
      </c>
      <c r="F156">
        <v>940.71630941621504</v>
      </c>
      <c r="G156">
        <v>592.18085864674401</v>
      </c>
      <c r="H156">
        <v>0.323439684843085</v>
      </c>
      <c r="J156" s="7" t="s">
        <v>56</v>
      </c>
      <c r="K156" s="7">
        <f t="shared" si="80"/>
        <v>105.73917852696606</v>
      </c>
      <c r="L156" s="7">
        <f t="shared" si="81"/>
        <v>111.40212843531134</v>
      </c>
      <c r="M156" s="7">
        <f t="shared" si="82"/>
        <v>128.51307804407477</v>
      </c>
      <c r="N156" s="7">
        <f t="shared" si="83"/>
        <v>111.46425608505979</v>
      </c>
      <c r="O156" s="7">
        <f>G151*100/G$137</f>
        <v>122.37708506696274</v>
      </c>
      <c r="P156" s="7">
        <f t="shared" si="84"/>
        <v>106.19836442290361</v>
      </c>
    </row>
    <row r="157" spans="1:16" x14ac:dyDescent="0.25">
      <c r="A157" t="s">
        <v>54</v>
      </c>
      <c r="C157">
        <v>6.7534012473064404</v>
      </c>
      <c r="D157">
        <v>234.195006567392</v>
      </c>
      <c r="E157">
        <v>78.852996986888797</v>
      </c>
      <c r="F157">
        <v>981.46320668669898</v>
      </c>
      <c r="G157">
        <v>855.14782514819899</v>
      </c>
      <c r="H157">
        <v>0.35120926020632098</v>
      </c>
      <c r="J157" s="7" t="s">
        <v>56</v>
      </c>
      <c r="K157" s="7">
        <f t="shared" si="80"/>
        <v>99.679142246052734</v>
      </c>
      <c r="L157" s="7">
        <f t="shared" si="81"/>
        <v>105.45291303010458</v>
      </c>
      <c r="M157" s="7">
        <f t="shared" si="82"/>
        <v>103.16568715320774</v>
      </c>
      <c r="N157" s="7">
        <f t="shared" si="83"/>
        <v>102.39190867017294</v>
      </c>
      <c r="O157" s="7"/>
      <c r="P157" s="7">
        <f t="shared" si="84"/>
        <v>101.32290989483607</v>
      </c>
    </row>
    <row r="158" spans="1:16" x14ac:dyDescent="0.25">
      <c r="A158" t="s">
        <v>54</v>
      </c>
      <c r="C158">
        <v>6.4212481305845603</v>
      </c>
      <c r="D158">
        <v>217.591753182313</v>
      </c>
      <c r="E158">
        <v>74.739553417327699</v>
      </c>
      <c r="F158">
        <v>912.68620875310899</v>
      </c>
      <c r="G158">
        <v>670.19787988800101</v>
      </c>
      <c r="H158">
        <v>0.31449219760686703</v>
      </c>
      <c r="J158" s="7" t="s">
        <v>56</v>
      </c>
      <c r="K158" s="7">
        <f t="shared" si="80"/>
        <v>102.46481356041802</v>
      </c>
      <c r="L158" s="7">
        <f t="shared" si="81"/>
        <v>94.348756037514065</v>
      </c>
      <c r="M158" s="7">
        <f t="shared" si="82"/>
        <v>84.967946305786057</v>
      </c>
      <c r="N158" s="7">
        <f t="shared" si="83"/>
        <v>96.756065487203017</v>
      </c>
      <c r="O158" s="7">
        <f t="shared" ref="O158:O169" si="85">G153*100/G$137</f>
        <v>93.666948879797488</v>
      </c>
      <c r="P158" s="7">
        <f t="shared" si="84"/>
        <v>100.98121396215991</v>
      </c>
    </row>
    <row r="159" spans="1:16" x14ac:dyDescent="0.25">
      <c r="A159" t="s">
        <v>54</v>
      </c>
      <c r="C159">
        <v>6.6678799206226405</v>
      </c>
      <c r="D159">
        <v>216.96615543889399</v>
      </c>
      <c r="E159">
        <v>66.977712388357801</v>
      </c>
      <c r="F159">
        <v>898.38604086592704</v>
      </c>
      <c r="G159">
        <v>807.94010870452792</v>
      </c>
      <c r="H159">
        <v>0.34673547842814101</v>
      </c>
      <c r="J159" s="7" t="s">
        <v>56</v>
      </c>
      <c r="K159" s="7">
        <f t="shared" si="80"/>
        <v>101.43886870521504</v>
      </c>
      <c r="L159" s="7">
        <f t="shared" si="81"/>
        <v>97.90992450360838</v>
      </c>
      <c r="M159" s="7">
        <f t="shared" si="82"/>
        <v>103.93333378945142</v>
      </c>
      <c r="N159" s="7">
        <f t="shared" si="83"/>
        <v>100.38144084697208</v>
      </c>
      <c r="O159" s="7">
        <f t="shared" si="85"/>
        <v>91.343474642860301</v>
      </c>
      <c r="P159" s="7">
        <f t="shared" si="84"/>
        <v>107.1605214276448</v>
      </c>
    </row>
    <row r="160" spans="1:16" x14ac:dyDescent="0.25">
      <c r="A160" t="s">
        <v>54</v>
      </c>
      <c r="C160">
        <v>6.5742299682500098</v>
      </c>
      <c r="D160">
        <v>206.07632569282902</v>
      </c>
      <c r="E160">
        <v>75.082801736725798</v>
      </c>
      <c r="F160">
        <v>947.79719006960499</v>
      </c>
      <c r="G160">
        <v>555.79653679054502</v>
      </c>
      <c r="H160">
        <v>0.33530647681266901</v>
      </c>
      <c r="J160" s="7" t="s">
        <v>56</v>
      </c>
      <c r="K160" s="7">
        <f t="shared" si="80"/>
        <v>97.118546003323218</v>
      </c>
      <c r="L160" s="7">
        <f t="shared" si="81"/>
        <v>95.78053910385286</v>
      </c>
      <c r="M160" s="7">
        <f t="shared" si="82"/>
        <v>88.618030801650193</v>
      </c>
      <c r="N160" s="7">
        <f t="shared" si="83"/>
        <v>94.164135921339351</v>
      </c>
      <c r="O160" s="7">
        <f t="shared" si="85"/>
        <v>80.957209917278604</v>
      </c>
      <c r="P160" s="7"/>
    </row>
    <row r="161" spans="1:16" x14ac:dyDescent="0.25">
      <c r="A161" t="s">
        <v>54</v>
      </c>
      <c r="C161">
        <v>6.8470566060581106</v>
      </c>
      <c r="D161">
        <v>244.47584735968701</v>
      </c>
      <c r="E161">
        <v>67.171481600921197</v>
      </c>
      <c r="F161">
        <v>1022.59764238231</v>
      </c>
      <c r="G161">
        <v>797.92500854660602</v>
      </c>
      <c r="H161">
        <v>0.36546183123326698</v>
      </c>
      <c r="J161" s="7" t="s">
        <v>56</v>
      </c>
      <c r="K161" s="7">
        <f t="shared" si="80"/>
        <v>95.83128920950567</v>
      </c>
      <c r="L161" s="7">
        <f t="shared" si="81"/>
        <v>91.895390527857174</v>
      </c>
      <c r="M161" s="7">
        <f t="shared" si="82"/>
        <v>104.74613611017989</v>
      </c>
      <c r="N161" s="7">
        <f t="shared" si="83"/>
        <v>100.92073324976863</v>
      </c>
      <c r="O161" s="7">
        <f t="shared" si="85"/>
        <v>85.287610940204701</v>
      </c>
      <c r="P161" s="7">
        <f>H156*100/H$137</f>
        <v>99.476442841454599</v>
      </c>
    </row>
    <row r="162" spans="1:16" x14ac:dyDescent="0.25">
      <c r="A162" t="s">
        <v>54</v>
      </c>
      <c r="C162">
        <v>6.5832554653014901</v>
      </c>
      <c r="D162">
        <v>220.011100207748</v>
      </c>
      <c r="E162">
        <v>73.045456873201601</v>
      </c>
      <c r="F162">
        <v>1017.6371505406901</v>
      </c>
      <c r="G162">
        <v>686.50771132262707</v>
      </c>
      <c r="H162">
        <v>0.34940760787567399</v>
      </c>
      <c r="J162" s="7" t="s">
        <v>56</v>
      </c>
      <c r="K162" s="7">
        <f t="shared" si="80"/>
        <v>102.45548642380608</v>
      </c>
      <c r="L162" s="7">
        <f t="shared" si="81"/>
        <v>110.52424684719126</v>
      </c>
      <c r="M162" s="7">
        <f t="shared" si="82"/>
        <v>107.19206901977964</v>
      </c>
      <c r="N162" s="7">
        <f t="shared" si="83"/>
        <v>105.29209017111526</v>
      </c>
      <c r="O162" s="7">
        <f t="shared" si="85"/>
        <v>123.16087888127623</v>
      </c>
      <c r="P162" s="7">
        <f>H157*100/H$137</f>
        <v>108.01719620538576</v>
      </c>
    </row>
    <row r="163" spans="1:16" x14ac:dyDescent="0.25">
      <c r="A163" t="s">
        <v>54</v>
      </c>
      <c r="C163">
        <v>6.7755807037797702</v>
      </c>
      <c r="D163">
        <v>220.58687158222298</v>
      </c>
      <c r="E163">
        <v>95.101929526137411</v>
      </c>
      <c r="F163">
        <v>983.69432076278599</v>
      </c>
      <c r="G163">
        <v>596.842392274698</v>
      </c>
      <c r="H163">
        <v>0.30818846788188398</v>
      </c>
      <c r="J163" s="7" t="s">
        <v>56</v>
      </c>
      <c r="K163" s="7">
        <f t="shared" si="80"/>
        <v>97.416409387698323</v>
      </c>
      <c r="L163" s="7">
        <f t="shared" si="81"/>
        <v>102.68863112465502</v>
      </c>
      <c r="M163" s="7">
        <f t="shared" si="82"/>
        <v>101.60029009106401</v>
      </c>
      <c r="N163" s="7">
        <f t="shared" si="83"/>
        <v>97.913643563249863</v>
      </c>
      <c r="O163" s="7">
        <f t="shared" si="85"/>
        <v>96.523849425763871</v>
      </c>
      <c r="P163" s="7">
        <f>H158*100/H$137</f>
        <v>96.724572108399414</v>
      </c>
    </row>
    <row r="164" spans="1:16" x14ac:dyDescent="0.25">
      <c r="A164" t="s">
        <v>54</v>
      </c>
      <c r="C164">
        <v>6.48995187411548</v>
      </c>
      <c r="D164">
        <v>214.41947435948899</v>
      </c>
      <c r="E164">
        <v>70.720226322440297</v>
      </c>
      <c r="F164">
        <v>990.83610031155297</v>
      </c>
      <c r="G164">
        <v>677.92096707445899</v>
      </c>
      <c r="H164">
        <v>0.330617575060138</v>
      </c>
      <c r="J164" s="7" t="s">
        <v>56</v>
      </c>
      <c r="K164" s="7">
        <f t="shared" si="80"/>
        <v>101.15804698490221</v>
      </c>
      <c r="L164" s="7">
        <f t="shared" si="81"/>
        <v>102.39339118579325</v>
      </c>
      <c r="M164" s="7">
        <f t="shared" si="82"/>
        <v>91.048911816421651</v>
      </c>
      <c r="N164" s="7">
        <f t="shared" si="83"/>
        <v>96.379511100228356</v>
      </c>
      <c r="O164" s="7">
        <f t="shared" si="85"/>
        <v>116.36188615019725</v>
      </c>
      <c r="P164" s="7">
        <f>H159*100/H$137</f>
        <v>106.64124910242539</v>
      </c>
    </row>
    <row r="165" spans="1:16" x14ac:dyDescent="0.25">
      <c r="B165" s="3" t="s">
        <v>22</v>
      </c>
      <c r="C165" s="3">
        <f>AVERAGEA(C141:C164)</f>
        <v>6.618361690304055</v>
      </c>
      <c r="D165" s="3">
        <f t="shared" ref="D165:H165" si="86">AVERAGEA(D141:D164)</f>
        <v>214.19871586374691</v>
      </c>
      <c r="E165" s="3">
        <f t="shared" si="86"/>
        <v>74.308186241740017</v>
      </c>
      <c r="F165" s="3">
        <f t="shared" si="86"/>
        <v>951.27211794824279</v>
      </c>
      <c r="G165" s="3">
        <f t="shared" si="86"/>
        <v>720.9028999408082</v>
      </c>
      <c r="H165" s="3">
        <f t="shared" si="86"/>
        <v>0.32837637319496932</v>
      </c>
      <c r="J165" s="7" t="s">
        <v>56</v>
      </c>
      <c r="K165" s="7">
        <f t="shared" si="80"/>
        <v>99.737288603674529</v>
      </c>
      <c r="L165" s="7">
        <f t="shared" si="81"/>
        <v>97.254126055340407</v>
      </c>
      <c r="M165" s="7">
        <f t="shared" si="82"/>
        <v>102.06689883074149</v>
      </c>
      <c r="N165" s="7">
        <f t="shared" si="83"/>
        <v>101.68037530172548</v>
      </c>
      <c r="O165" s="7">
        <f t="shared" si="85"/>
        <v>80.047435001580155</v>
      </c>
      <c r="P165" s="7">
        <f>H160*100/H$137</f>
        <v>103.12616892143905</v>
      </c>
    </row>
    <row r="166" spans="1:16" x14ac:dyDescent="0.25">
      <c r="B166" s="3" t="s">
        <v>17</v>
      </c>
      <c r="C166" s="3">
        <f>TRIMMEAN(C141:C164,0.1)</f>
        <v>6.6244435221769322</v>
      </c>
      <c r="D166" s="3">
        <f t="shared" ref="D166:H166" si="87">TRIMMEAN(D141:D164,0.1)</f>
        <v>213.84772935826268</v>
      </c>
      <c r="E166" s="3">
        <f t="shared" si="87"/>
        <v>73.945351294145567</v>
      </c>
      <c r="F166" s="3">
        <f t="shared" si="87"/>
        <v>950.62722716634346</v>
      </c>
      <c r="G166" s="3">
        <f t="shared" si="87"/>
        <v>720.56604768308</v>
      </c>
      <c r="H166" s="3">
        <f t="shared" si="87"/>
        <v>0.32963356066314931</v>
      </c>
      <c r="J166" s="7" t="s">
        <v>56</v>
      </c>
      <c r="K166" s="7">
        <f t="shared" si="80"/>
        <v>103.87632682491886</v>
      </c>
      <c r="L166" s="7">
        <f t="shared" si="81"/>
        <v>115.37611026724804</v>
      </c>
      <c r="M166" s="7">
        <f t="shared" si="82"/>
        <v>91.312319975916935</v>
      </c>
      <c r="N166" s="7">
        <f t="shared" si="83"/>
        <v>109.70502249796385</v>
      </c>
      <c r="O166" s="7">
        <f t="shared" si="85"/>
        <v>114.91948227421251</v>
      </c>
      <c r="P166" s="7"/>
    </row>
    <row r="167" spans="1:16" x14ac:dyDescent="0.25">
      <c r="B167" s="3" t="s">
        <v>18</v>
      </c>
      <c r="C167" s="3">
        <f>_xlfn.STDEV.S(C141:C164)</f>
        <v>0.18650332255709645</v>
      </c>
      <c r="D167" s="3">
        <f t="shared" ref="D167:H167" si="88">_xlfn.STDEV.S(D141:D164)</f>
        <v>13.396630517153714</v>
      </c>
      <c r="E167" s="3">
        <f t="shared" si="88"/>
        <v>9.9491027921923436</v>
      </c>
      <c r="F167" s="3">
        <f t="shared" si="88"/>
        <v>45.842714275546903</v>
      </c>
      <c r="G167" s="3">
        <f t="shared" si="88"/>
        <v>124.99437236029453</v>
      </c>
      <c r="H167" s="3">
        <f t="shared" si="88"/>
        <v>2.2920934432732954E-2</v>
      </c>
      <c r="J167" s="7" t="s">
        <v>56</v>
      </c>
      <c r="K167" s="7">
        <f t="shared" si="80"/>
        <v>99.874213933114248</v>
      </c>
      <c r="L167" s="7">
        <f t="shared" si="81"/>
        <v>103.83039973777551</v>
      </c>
      <c r="M167" s="7">
        <f t="shared" si="82"/>
        <v>99.297350182333233</v>
      </c>
      <c r="N167" s="7">
        <f t="shared" si="83"/>
        <v>109.17285730753949</v>
      </c>
      <c r="O167" s="7">
        <f t="shared" si="85"/>
        <v>98.872838822475359</v>
      </c>
      <c r="P167" s="7">
        <f>H162*100/H$137</f>
        <v>107.46308372788714</v>
      </c>
    </row>
    <row r="168" spans="1:16" x14ac:dyDescent="0.25">
      <c r="B168" s="3" t="s">
        <v>9</v>
      </c>
      <c r="C168" s="3">
        <f>C167/SQRT(24)</f>
        <v>3.8069831299882527E-2</v>
      </c>
      <c r="D168" s="3">
        <f t="shared" ref="D168:H168" si="89">D167/SQRT(24)</f>
        <v>2.7345757533020105</v>
      </c>
      <c r="E168" s="3">
        <f t="shared" si="89"/>
        <v>2.0308521032808855</v>
      </c>
      <c r="F168" s="3">
        <f t="shared" si="89"/>
        <v>9.3576048666076765</v>
      </c>
      <c r="G168" s="3">
        <f t="shared" si="89"/>
        <v>25.51436941684689</v>
      </c>
      <c r="H168" s="3">
        <f t="shared" si="89"/>
        <v>4.6787161489987615E-3</v>
      </c>
      <c r="J168" s="7" t="s">
        <v>56</v>
      </c>
      <c r="K168" s="7">
        <f t="shared" si="80"/>
        <v>102.79196976284906</v>
      </c>
      <c r="L168" s="7">
        <f t="shared" si="81"/>
        <v>104.10212499124162</v>
      </c>
      <c r="M168" s="7">
        <f t="shared" si="82"/>
        <v>129.28072468031831</v>
      </c>
      <c r="N168" s="7">
        <f t="shared" si="83"/>
        <v>105.53144571993349</v>
      </c>
      <c r="O168" s="7">
        <f t="shared" si="85"/>
        <v>85.958978581762977</v>
      </c>
      <c r="P168" s="7">
        <f>H163*100/H$137</f>
        <v>94.785809986554426</v>
      </c>
    </row>
    <row r="169" spans="1:16" x14ac:dyDescent="0.25">
      <c r="A169" t="s">
        <v>0</v>
      </c>
      <c r="C169" t="s">
        <v>11</v>
      </c>
      <c r="D169" t="s">
        <v>12</v>
      </c>
      <c r="E169" t="s">
        <v>13</v>
      </c>
      <c r="F169" t="s">
        <v>14</v>
      </c>
      <c r="G169" t="s">
        <v>15</v>
      </c>
      <c r="H169" t="s">
        <v>21</v>
      </c>
      <c r="J169" s="7" t="s">
        <v>56</v>
      </c>
      <c r="K169" s="7">
        <f t="shared" si="80"/>
        <v>98.458710178785523</v>
      </c>
      <c r="L169" s="7">
        <f t="shared" si="81"/>
        <v>101.1915294877718</v>
      </c>
      <c r="M169" s="7">
        <f t="shared" si="82"/>
        <v>96.136452268389007</v>
      </c>
      <c r="N169" s="7">
        <f t="shared" si="83"/>
        <v>106.2976210498978</v>
      </c>
      <c r="O169" s="7">
        <f t="shared" si="85"/>
        <v>97.636150922170117</v>
      </c>
      <c r="P169" s="7">
        <f>H164*100/H$137</f>
        <v>101.68405996254263</v>
      </c>
    </row>
    <row r="170" spans="1:16" x14ac:dyDescent="0.25">
      <c r="A170" t="s">
        <v>7</v>
      </c>
      <c r="C170">
        <v>2.9212924209541704</v>
      </c>
      <c r="D170">
        <v>38.743832719868401</v>
      </c>
      <c r="E170">
        <v>11.8035868118099</v>
      </c>
      <c r="F170">
        <v>178.00610854413</v>
      </c>
      <c r="G170">
        <v>142.40739290469099</v>
      </c>
      <c r="H170">
        <v>0.136283185840708</v>
      </c>
      <c r="J170" s="6" t="s">
        <v>56</v>
      </c>
      <c r="K170" s="6">
        <f t="shared" ref="K170:K189" si="90">C196*100/C$192</f>
        <v>96.259539458662431</v>
      </c>
      <c r="L170" s="6">
        <f t="shared" ref="L170:L189" si="91">D196*100/D$192</f>
        <v>83.431265373052753</v>
      </c>
      <c r="M170" s="6">
        <f t="shared" ref="M170:M189" si="92">E196*100/E$192</f>
        <v>80.02894907248691</v>
      </c>
      <c r="N170" s="6">
        <f t="shared" ref="N170:N189" si="93">F196*100/F$192</f>
        <v>89.076906577623973</v>
      </c>
      <c r="O170" s="6">
        <f t="shared" ref="O170:O189" si="94">G196*100/G$192</f>
        <v>77.693461606165513</v>
      </c>
      <c r="P170" s="6">
        <f t="shared" ref="P170:P189" si="95">H196*100/H$192</f>
        <v>92.569418692928934</v>
      </c>
    </row>
    <row r="171" spans="1:16" x14ac:dyDescent="0.25">
      <c r="A171" t="s">
        <v>7</v>
      </c>
      <c r="C171">
        <v>3.1251470323308399</v>
      </c>
      <c r="D171">
        <v>45.613595426423402</v>
      </c>
      <c r="E171">
        <v>14.8985825045031</v>
      </c>
      <c r="F171">
        <v>209.46041193515498</v>
      </c>
      <c r="G171">
        <v>159.72433236745201</v>
      </c>
      <c r="H171">
        <v>0.15242833005164702</v>
      </c>
      <c r="J171" s="6" t="s">
        <v>56</v>
      </c>
      <c r="K171" s="6">
        <f t="shared" si="90"/>
        <v>91.184495256962833</v>
      </c>
      <c r="L171" s="6">
        <f t="shared" si="91"/>
        <v>72.014211533205696</v>
      </c>
      <c r="M171" s="6">
        <f t="shared" si="92"/>
        <v>101.43983544737756</v>
      </c>
      <c r="N171" s="6">
        <f t="shared" si="93"/>
        <v>84.224195151926409</v>
      </c>
      <c r="O171" s="6">
        <f t="shared" si="94"/>
        <v>88.909489587399207</v>
      </c>
      <c r="P171" s="6">
        <f t="shared" si="95"/>
        <v>94.634983251288205</v>
      </c>
    </row>
    <row r="172" spans="1:16" x14ac:dyDescent="0.25">
      <c r="A172" t="s">
        <v>7</v>
      </c>
      <c r="C172">
        <v>3.1178713036382</v>
      </c>
      <c r="D172">
        <v>56.358367922311906</v>
      </c>
      <c r="E172">
        <v>16.048241835695801</v>
      </c>
      <c r="F172">
        <v>223.578980343018</v>
      </c>
      <c r="G172">
        <v>169.911504424779</v>
      </c>
      <c r="H172">
        <v>0.15681455882008299</v>
      </c>
      <c r="J172" s="6" t="s">
        <v>56</v>
      </c>
      <c r="K172" s="6">
        <f t="shared" si="90"/>
        <v>100.93075957298582</v>
      </c>
      <c r="L172" s="6">
        <f t="shared" si="91"/>
        <v>86.07543044547684</v>
      </c>
      <c r="M172" s="6">
        <f t="shared" si="92"/>
        <v>76.551251285567346</v>
      </c>
      <c r="N172" s="6">
        <f t="shared" si="93"/>
        <v>91.525580936977079</v>
      </c>
      <c r="O172" s="6">
        <f t="shared" si="94"/>
        <v>82.986820655293798</v>
      </c>
      <c r="P172" s="6">
        <f t="shared" si="95"/>
        <v>86.075832518033309</v>
      </c>
    </row>
    <row r="173" spans="1:16" x14ac:dyDescent="0.25">
      <c r="A173" t="s">
        <v>7</v>
      </c>
      <c r="C173">
        <v>3.0034569061515399</v>
      </c>
      <c r="D173">
        <v>41.813767718693697</v>
      </c>
      <c r="E173">
        <v>17.1540449526196</v>
      </c>
      <c r="F173">
        <v>182.10353199154198</v>
      </c>
      <c r="G173">
        <v>126.995066175895</v>
      </c>
      <c r="H173">
        <v>0.15973390042291699</v>
      </c>
      <c r="J173" s="6" t="s">
        <v>56</v>
      </c>
      <c r="K173" s="6">
        <f t="shared" si="90"/>
        <v>96.828006247640147</v>
      </c>
      <c r="L173" s="6">
        <f t="shared" si="91"/>
        <v>78.928669035255609</v>
      </c>
      <c r="M173" s="6">
        <f t="shared" si="92"/>
        <v>93.70929036681548</v>
      </c>
      <c r="N173" s="6">
        <f t="shared" si="93"/>
        <v>90.320374025733003</v>
      </c>
      <c r="O173" s="6">
        <f t="shared" si="94"/>
        <v>92.866354403447119</v>
      </c>
      <c r="P173" s="6">
        <f t="shared" si="95"/>
        <v>91.550944990772251</v>
      </c>
    </row>
    <row r="174" spans="1:16" x14ac:dyDescent="0.25">
      <c r="A174" t="s">
        <v>7</v>
      </c>
      <c r="C174">
        <v>2.9375332731314203</v>
      </c>
      <c r="D174">
        <v>40.366512647818901</v>
      </c>
      <c r="E174">
        <v>14.228208943535101</v>
      </c>
      <c r="F174">
        <v>187.19711802020501</v>
      </c>
      <c r="G174">
        <v>140.440128436056</v>
      </c>
      <c r="H174">
        <v>0.16287033019932501</v>
      </c>
      <c r="J174" s="6" t="s">
        <v>56</v>
      </c>
      <c r="K174" s="6">
        <f t="shared" si="90"/>
        <v>95.89061361303223</v>
      </c>
      <c r="L174" s="6">
        <f t="shared" si="91"/>
        <v>89.457502049740256</v>
      </c>
      <c r="M174" s="6">
        <f t="shared" si="92"/>
        <v>101.83788519407311</v>
      </c>
      <c r="N174" s="6">
        <f t="shared" si="93"/>
        <v>90.046173511534661</v>
      </c>
      <c r="O174" s="6">
        <f t="shared" si="94"/>
        <v>72.57689864456303</v>
      </c>
      <c r="P174" s="6">
        <f t="shared" si="95"/>
        <v>88.469033022850624</v>
      </c>
    </row>
    <row r="175" spans="1:16" x14ac:dyDescent="0.25">
      <c r="A175" t="s">
        <v>7</v>
      </c>
      <c r="C175">
        <v>2.83241145042191</v>
      </c>
      <c r="D175">
        <v>43.6525961312554</v>
      </c>
      <c r="E175">
        <v>14.0935077139948</v>
      </c>
      <c r="F175">
        <v>194.126399874697</v>
      </c>
      <c r="G175">
        <v>149.08920040723601</v>
      </c>
      <c r="H175">
        <v>0.139025393887826</v>
      </c>
      <c r="J175" s="6" t="s">
        <v>56</v>
      </c>
      <c r="K175" s="6">
        <f t="shared" si="90"/>
        <v>100.26630280881407</v>
      </c>
      <c r="L175" s="6">
        <f t="shared" si="91"/>
        <v>92.060672314840076</v>
      </c>
      <c r="M175" s="6">
        <f t="shared" si="92"/>
        <v>64.463108978021552</v>
      </c>
      <c r="N175" s="6">
        <f t="shared" si="93"/>
        <v>101.61042077894972</v>
      </c>
      <c r="O175" s="6">
        <f t="shared" si="94"/>
        <v>93.765067848368346</v>
      </c>
      <c r="P175" s="6">
        <f t="shared" si="95"/>
        <v>86.023230406732083</v>
      </c>
    </row>
    <row r="176" spans="1:16" x14ac:dyDescent="0.25">
      <c r="A176" t="s">
        <v>7</v>
      </c>
      <c r="C176">
        <v>3.1568494064918999</v>
      </c>
      <c r="D176">
        <v>54.7074947137599</v>
      </c>
      <c r="E176">
        <v>18.942751977445401</v>
      </c>
      <c r="F176">
        <v>215.89474508575501</v>
      </c>
      <c r="G176">
        <v>174.92677578510501</v>
      </c>
      <c r="H176">
        <v>0.16671025613191698</v>
      </c>
      <c r="J176" s="6" t="s">
        <v>56</v>
      </c>
      <c r="K176" s="6">
        <f t="shared" si="90"/>
        <v>96.993634863439169</v>
      </c>
      <c r="L176" s="6">
        <f t="shared" si="91"/>
        <v>90.632686526373291</v>
      </c>
      <c r="M176" s="6">
        <f t="shared" si="92"/>
        <v>81.767797965946727</v>
      </c>
      <c r="N176" s="6">
        <f t="shared" si="93"/>
        <v>94.63584374628644</v>
      </c>
      <c r="O176" s="6">
        <f t="shared" si="94"/>
        <v>82.416442801490604</v>
      </c>
      <c r="P176" s="6">
        <f t="shared" si="95"/>
        <v>96.990337171665956</v>
      </c>
    </row>
    <row r="177" spans="1:16" x14ac:dyDescent="0.25">
      <c r="A177" t="s">
        <v>7</v>
      </c>
      <c r="C177">
        <v>3.0847785528848499</v>
      </c>
      <c r="D177">
        <v>50.428381235805503</v>
      </c>
      <c r="E177">
        <v>14.513274336283201</v>
      </c>
      <c r="F177">
        <v>203.345602631373</v>
      </c>
      <c r="G177">
        <v>145.339494087243</v>
      </c>
      <c r="H177">
        <v>0.15684452052315298</v>
      </c>
      <c r="J177" s="6" t="s">
        <v>56</v>
      </c>
      <c r="K177" s="6">
        <f t="shared" si="90"/>
        <v>100.50505069209754</v>
      </c>
      <c r="L177" s="6">
        <f t="shared" si="91"/>
        <v>98.018584312653687</v>
      </c>
      <c r="M177" s="6">
        <f t="shared" si="92"/>
        <v>89.686892926522802</v>
      </c>
      <c r="N177" s="6">
        <f t="shared" si="93"/>
        <v>105.08415868847513</v>
      </c>
      <c r="O177" s="6">
        <f t="shared" si="94"/>
        <v>98.622750824665474</v>
      </c>
      <c r="P177" s="6">
        <f t="shared" si="95"/>
        <v>96.207145537538452</v>
      </c>
    </row>
    <row r="178" spans="1:16" x14ac:dyDescent="0.25">
      <c r="A178" t="s">
        <v>7</v>
      </c>
      <c r="C178">
        <v>2.8404874063193</v>
      </c>
      <c r="D178">
        <v>44.297908998355403</v>
      </c>
      <c r="E178">
        <v>15.957396820424499</v>
      </c>
      <c r="F178">
        <v>187.97086694337898</v>
      </c>
      <c r="G178">
        <v>110.780797243324</v>
      </c>
      <c r="H178">
        <v>0.152920763683489</v>
      </c>
      <c r="J178" s="6" t="s">
        <v>56</v>
      </c>
      <c r="K178" s="6">
        <f t="shared" si="90"/>
        <v>103.52259596162011</v>
      </c>
      <c r="L178" s="6">
        <f t="shared" si="91"/>
        <v>106.42935228204429</v>
      </c>
      <c r="M178" s="6">
        <f t="shared" si="92"/>
        <v>125.8046699424829</v>
      </c>
      <c r="N178" s="6">
        <f t="shared" si="93"/>
        <v>110.23498346391187</v>
      </c>
      <c r="O178" s="6">
        <f t="shared" si="94"/>
        <v>94.933184855233648</v>
      </c>
      <c r="P178" s="6">
        <f t="shared" si="95"/>
        <v>107.04914156615645</v>
      </c>
    </row>
    <row r="179" spans="1:16" x14ac:dyDescent="0.25">
      <c r="A179" t="s">
        <v>7</v>
      </c>
      <c r="C179">
        <v>2.9739253730847</v>
      </c>
      <c r="D179">
        <v>43.116923799827703</v>
      </c>
      <c r="E179">
        <v>14.447490014879801</v>
      </c>
      <c r="F179">
        <v>175.24003445845401</v>
      </c>
      <c r="G179">
        <v>125.666849400893</v>
      </c>
      <c r="H179">
        <v>0.14517590551794601</v>
      </c>
      <c r="J179" s="6" t="s">
        <v>56</v>
      </c>
      <c r="K179" s="6">
        <f t="shared" si="90"/>
        <v>100.04325044796209</v>
      </c>
      <c r="L179" s="6">
        <f t="shared" si="91"/>
        <v>91.056299535392128</v>
      </c>
      <c r="M179" s="6">
        <f t="shared" si="92"/>
        <v>104.45663352759692</v>
      </c>
      <c r="N179" s="6">
        <f t="shared" si="93"/>
        <v>98.844502801424952</v>
      </c>
      <c r="O179" s="6">
        <f t="shared" si="94"/>
        <v>73.237779257456467</v>
      </c>
      <c r="P179" s="6">
        <f t="shared" si="95"/>
        <v>91.685044276679179</v>
      </c>
    </row>
    <row r="180" spans="1:16" x14ac:dyDescent="0.25">
      <c r="A180" t="s">
        <v>7</v>
      </c>
      <c r="C180">
        <v>2.9031086414138101</v>
      </c>
      <c r="D180">
        <v>36.171979011668896</v>
      </c>
      <c r="E180">
        <v>15.781971963348701</v>
      </c>
      <c r="F180">
        <v>164.60803508497099</v>
      </c>
      <c r="G180">
        <v>145.295637872974</v>
      </c>
      <c r="H180">
        <v>0.15455087784577901</v>
      </c>
      <c r="J180" s="6" t="s">
        <v>56</v>
      </c>
      <c r="K180" s="6">
        <f t="shared" si="90"/>
        <v>95.57457263721119</v>
      </c>
      <c r="L180" s="6">
        <f t="shared" si="91"/>
        <v>80.575293796119126</v>
      </c>
      <c r="M180" s="6">
        <f t="shared" si="92"/>
        <v>86.062545232925643</v>
      </c>
      <c r="N180" s="6">
        <f t="shared" si="93"/>
        <v>100.59332817395781</v>
      </c>
      <c r="O180" s="6">
        <f t="shared" si="94"/>
        <v>89.345165660230322</v>
      </c>
      <c r="P180" s="6">
        <f t="shared" si="95"/>
        <v>95.376856100751823</v>
      </c>
    </row>
    <row r="181" spans="1:16" x14ac:dyDescent="0.25">
      <c r="A181" t="s">
        <v>7</v>
      </c>
      <c r="C181">
        <v>3.1368030292921998</v>
      </c>
      <c r="D181">
        <v>50.118255149189395</v>
      </c>
      <c r="E181">
        <v>12.3580546636385</v>
      </c>
      <c r="F181">
        <v>221.76208003759098</v>
      </c>
      <c r="G181">
        <v>165.68251233455999</v>
      </c>
      <c r="H181">
        <v>0.167908548327525</v>
      </c>
      <c r="J181" s="6" t="s">
        <v>56</v>
      </c>
      <c r="K181" s="6">
        <f t="shared" si="90"/>
        <v>100.3649372832849</v>
      </c>
      <c r="L181" s="6">
        <f t="shared" si="91"/>
        <v>84.292156326865296</v>
      </c>
      <c r="M181" s="6">
        <f t="shared" si="92"/>
        <v>77.892050432331573</v>
      </c>
      <c r="N181" s="6">
        <f t="shared" si="93"/>
        <v>94.664539148935148</v>
      </c>
      <c r="O181" s="6">
        <f t="shared" si="94"/>
        <v>100.43912015245812</v>
      </c>
      <c r="P181" s="6">
        <f t="shared" si="95"/>
        <v>94.662310708759549</v>
      </c>
    </row>
    <row r="182" spans="1:16" x14ac:dyDescent="0.25">
      <c r="A182" t="s">
        <v>7</v>
      </c>
      <c r="C182">
        <v>3.06904900421504</v>
      </c>
      <c r="D182">
        <v>49.059440833268098</v>
      </c>
      <c r="E182">
        <v>15.763176442947801</v>
      </c>
      <c r="F182">
        <v>206.18372621192</v>
      </c>
      <c r="G182">
        <v>157.80405669981999</v>
      </c>
      <c r="H182">
        <v>0.15237694336305099</v>
      </c>
      <c r="J182" s="6" t="s">
        <v>56</v>
      </c>
      <c r="K182" s="6">
        <f t="shared" si="90"/>
        <v>97.96626614965875</v>
      </c>
      <c r="L182" s="6">
        <f t="shared" si="91"/>
        <v>83.301448483192161</v>
      </c>
      <c r="M182" s="6">
        <f t="shared" si="92"/>
        <v>56.104064297413608</v>
      </c>
      <c r="N182" s="6">
        <f t="shared" si="93"/>
        <v>95.026420060115413</v>
      </c>
      <c r="O182" s="6">
        <f t="shared" si="94"/>
        <v>75.075195738525323</v>
      </c>
      <c r="P182" s="6">
        <f t="shared" si="95"/>
        <v>91.5791927375071</v>
      </c>
    </row>
    <row r="183" spans="1:16" x14ac:dyDescent="0.25">
      <c r="A183" t="s">
        <v>7</v>
      </c>
      <c r="C183">
        <v>2.7821550773566899</v>
      </c>
      <c r="D183">
        <v>39.802647035789796</v>
      </c>
      <c r="E183">
        <v>14.835930769833199</v>
      </c>
      <c r="F183">
        <v>166.74759182394902</v>
      </c>
      <c r="G183">
        <v>153.76301981361101</v>
      </c>
      <c r="H183">
        <v>0.147869724419153</v>
      </c>
      <c r="J183" s="6" t="s">
        <v>56</v>
      </c>
      <c r="K183" s="6">
        <f t="shared" si="90"/>
        <v>99.145579494824418</v>
      </c>
      <c r="L183" s="6">
        <f t="shared" si="91"/>
        <v>94.028423066411534</v>
      </c>
      <c r="M183" s="6">
        <f t="shared" si="92"/>
        <v>73.785853045365982</v>
      </c>
      <c r="N183" s="6">
        <f t="shared" si="93"/>
        <v>98.721750245650142</v>
      </c>
      <c r="O183" s="6">
        <f t="shared" si="94"/>
        <v>87.974995981906957</v>
      </c>
      <c r="P183" s="6">
        <f t="shared" si="95"/>
        <v>91.861192458813392</v>
      </c>
    </row>
    <row r="184" spans="1:16" x14ac:dyDescent="0.25">
      <c r="A184" t="s">
        <v>7</v>
      </c>
      <c r="C184">
        <v>3.2154596605414301</v>
      </c>
      <c r="D184">
        <v>49.945962878847197</v>
      </c>
      <c r="E184">
        <v>15.625342626674001</v>
      </c>
      <c r="F184">
        <v>222.100399404809</v>
      </c>
      <c r="G184">
        <v>178.898895763176</v>
      </c>
      <c r="H184">
        <v>0.179704859799622</v>
      </c>
      <c r="J184" s="6" t="s">
        <v>56</v>
      </c>
      <c r="K184" s="6">
        <f t="shared" si="90"/>
        <v>94.442410023335043</v>
      </c>
      <c r="L184" s="6">
        <f t="shared" si="91"/>
        <v>81.661656190215822</v>
      </c>
      <c r="M184" s="6">
        <f t="shared" si="92"/>
        <v>71.732754351883514</v>
      </c>
      <c r="N184" s="6">
        <f t="shared" si="93"/>
        <v>90.16095512212955</v>
      </c>
      <c r="O184" s="6">
        <f t="shared" si="94"/>
        <v>89.926067090670955</v>
      </c>
      <c r="P184" s="6">
        <f t="shared" si="95"/>
        <v>93.480016460550033</v>
      </c>
    </row>
    <row r="185" spans="1:16" x14ac:dyDescent="0.25">
      <c r="A185" t="s">
        <v>7</v>
      </c>
      <c r="C185">
        <v>2.8787190310025901</v>
      </c>
      <c r="D185">
        <v>46.722531130080704</v>
      </c>
      <c r="E185">
        <v>18.328764977680301</v>
      </c>
      <c r="F185">
        <v>193.60952306367</v>
      </c>
      <c r="G185">
        <v>160.89591980577998</v>
      </c>
      <c r="H185">
        <v>0.17855065159998901</v>
      </c>
      <c r="J185" s="6" t="s">
        <v>56</v>
      </c>
      <c r="K185" s="6">
        <f t="shared" si="90"/>
        <v>93.435700916274314</v>
      </c>
      <c r="L185" s="6">
        <f t="shared" si="91"/>
        <v>100.6012571740913</v>
      </c>
      <c r="M185" s="6">
        <f t="shared" si="92"/>
        <v>73.366853312002206</v>
      </c>
      <c r="N185" s="6">
        <f t="shared" si="93"/>
        <v>94.691640362547574</v>
      </c>
      <c r="O185" s="6">
        <f t="shared" si="94"/>
        <v>78.863683328358846</v>
      </c>
      <c r="P185" s="6">
        <f t="shared" si="95"/>
        <v>93.403895473645875</v>
      </c>
    </row>
    <row r="186" spans="1:16" x14ac:dyDescent="0.25">
      <c r="A186" t="s">
        <v>7</v>
      </c>
      <c r="C186">
        <v>2.9346525795046499</v>
      </c>
      <c r="D186">
        <v>43.489701621113596</v>
      </c>
      <c r="E186">
        <v>15.271360325789001</v>
      </c>
      <c r="F186">
        <v>205.986373247709</v>
      </c>
      <c r="G186">
        <v>153.91651656355199</v>
      </c>
      <c r="H186">
        <v>0.16574916486291202</v>
      </c>
      <c r="J186" s="6" t="s">
        <v>56</v>
      </c>
      <c r="K186" s="6">
        <f t="shared" si="90"/>
        <v>100.27288145893363</v>
      </c>
      <c r="L186" s="6">
        <f t="shared" si="91"/>
        <v>80.308827548510521</v>
      </c>
      <c r="M186" s="6">
        <f t="shared" si="92"/>
        <v>75.671351845503324</v>
      </c>
      <c r="N186" s="6">
        <f t="shared" si="93"/>
        <v>85.566502320269393</v>
      </c>
      <c r="O186" s="6">
        <f t="shared" si="94"/>
        <v>86.137579500838086</v>
      </c>
      <c r="P186" s="6">
        <f t="shared" si="95"/>
        <v>95.539430405276022</v>
      </c>
    </row>
    <row r="187" spans="1:16" x14ac:dyDescent="0.25">
      <c r="A187" t="s">
        <v>7</v>
      </c>
      <c r="C187">
        <v>3.1393111494263399</v>
      </c>
      <c r="D187">
        <v>48.674132665048198</v>
      </c>
      <c r="E187">
        <v>13.676873678440002</v>
      </c>
      <c r="F187">
        <v>197.778996005952</v>
      </c>
      <c r="G187">
        <v>158.66865063826501</v>
      </c>
      <c r="H187">
        <v>0.142530084426819</v>
      </c>
      <c r="J187" s="6" t="s">
        <v>56</v>
      </c>
      <c r="K187" s="6">
        <f t="shared" si="90"/>
        <v>96.418847317242665</v>
      </c>
      <c r="L187" s="6">
        <f t="shared" si="91"/>
        <v>80.718775621754546</v>
      </c>
      <c r="M187" s="6">
        <f t="shared" si="92"/>
        <v>63.122309831257368</v>
      </c>
      <c r="N187" s="6">
        <f t="shared" si="93"/>
        <v>87.014025964991518</v>
      </c>
      <c r="O187" s="6">
        <f t="shared" si="94"/>
        <v>75.807636672560164</v>
      </c>
      <c r="P187" s="6">
        <f t="shared" si="95"/>
        <v>87.594935041535635</v>
      </c>
    </row>
    <row r="188" spans="1:16" x14ac:dyDescent="0.25">
      <c r="A188" t="s">
        <v>7</v>
      </c>
      <c r="C188">
        <v>2.8779435928039403</v>
      </c>
      <c r="D188">
        <v>56.615240034458495</v>
      </c>
      <c r="E188">
        <v>17.5581486412405</v>
      </c>
      <c r="F188">
        <v>220.14879786984099</v>
      </c>
      <c r="G188">
        <v>133.867961469183</v>
      </c>
      <c r="H188">
        <v>0.167553699766922</v>
      </c>
      <c r="J188" s="6" t="s">
        <v>56</v>
      </c>
      <c r="K188" s="6">
        <f t="shared" si="90"/>
        <v>105.10894600505459</v>
      </c>
      <c r="L188" s="6">
        <f t="shared" si="91"/>
        <v>95.579393276851519</v>
      </c>
      <c r="M188" s="6">
        <f t="shared" si="92"/>
        <v>86.753894792976311</v>
      </c>
      <c r="N188" s="6">
        <f t="shared" si="93"/>
        <v>104.27909322527627</v>
      </c>
      <c r="O188" s="6">
        <f t="shared" si="94"/>
        <v>90.96158703189225</v>
      </c>
      <c r="P188" s="6">
        <f t="shared" si="95"/>
        <v>90.578141997725837</v>
      </c>
    </row>
    <row r="189" spans="1:16" x14ac:dyDescent="0.25">
      <c r="A189" t="s">
        <v>7</v>
      </c>
      <c r="C189">
        <v>2.8358517198360702</v>
      </c>
      <c r="D189">
        <v>43.148249667162702</v>
      </c>
      <c r="E189">
        <v>15.957396820424499</v>
      </c>
      <c r="F189">
        <v>187.623149815961</v>
      </c>
      <c r="G189">
        <v>148.10870075965201</v>
      </c>
      <c r="H189">
        <v>0.16037000056742401</v>
      </c>
      <c r="J189" s="6" t="s">
        <v>56</v>
      </c>
      <c r="K189" s="6">
        <f t="shared" si="90"/>
        <v>100.10652836168182</v>
      </c>
      <c r="L189" s="6">
        <f t="shared" si="91"/>
        <v>99.986335064225145</v>
      </c>
      <c r="M189" s="6">
        <f t="shared" si="92"/>
        <v>80.489848779187142</v>
      </c>
      <c r="N189" s="6">
        <f t="shared" si="93"/>
        <v>102.52070271852716</v>
      </c>
      <c r="O189" s="6">
        <f t="shared" si="94"/>
        <v>100.64959168522627</v>
      </c>
      <c r="P189" s="6">
        <f t="shared" si="95"/>
        <v>106.37045795260238</v>
      </c>
    </row>
    <row r="190" spans="1:16" x14ac:dyDescent="0.25">
      <c r="A190" t="s">
        <v>7</v>
      </c>
      <c r="C190">
        <v>3.0095001899348599</v>
      </c>
      <c r="D190">
        <v>38.963113791213104</v>
      </c>
      <c r="E190">
        <v>11.286710000783099</v>
      </c>
      <c r="F190">
        <v>162.784869606077</v>
      </c>
      <c r="G190">
        <v>120.529407157961</v>
      </c>
      <c r="H190">
        <v>0.13025394331309101</v>
      </c>
      <c r="J190" s="6" t="s">
        <v>56</v>
      </c>
      <c r="K190" s="6">
        <f t="shared" ref="K190:O191" si="96">C216*100/C$192</f>
        <v>100.43458056586304</v>
      </c>
      <c r="L190" s="6">
        <f t="shared" si="96"/>
        <v>89.068051380158465</v>
      </c>
      <c r="M190" s="6">
        <f t="shared" si="96"/>
        <v>92.787490953415045</v>
      </c>
      <c r="N190" s="6">
        <f t="shared" si="96"/>
        <v>106.31965519140419</v>
      </c>
      <c r="O190" s="6">
        <f t="shared" si="96"/>
        <v>85.69558928202423</v>
      </c>
      <c r="P190" s="6"/>
    </row>
    <row r="191" spans="1:16" x14ac:dyDescent="0.25">
      <c r="A191" t="s">
        <v>7</v>
      </c>
      <c r="C191">
        <v>2.87174618468759</v>
      </c>
      <c r="D191">
        <v>46.857232359620994</v>
      </c>
      <c r="E191">
        <v>10.428381235805499</v>
      </c>
      <c r="F191">
        <v>216.74994126399901</v>
      </c>
      <c r="G191">
        <v>151.692379982771</v>
      </c>
      <c r="H191">
        <v>0.147763762582243</v>
      </c>
      <c r="J191" s="6" t="s">
        <v>56</v>
      </c>
      <c r="K191" s="6">
        <f t="shared" si="96"/>
        <v>104.50810275005828</v>
      </c>
      <c r="L191" s="6">
        <f t="shared" si="96"/>
        <v>101.72178190762502</v>
      </c>
      <c r="M191" s="6">
        <f t="shared" si="96"/>
        <v>72.570753818611081</v>
      </c>
      <c r="N191" s="6">
        <f t="shared" si="96"/>
        <v>93.607591818042025</v>
      </c>
      <c r="O191" s="6">
        <f t="shared" si="96"/>
        <v>97.3030943142073</v>
      </c>
      <c r="P191" s="6">
        <f>H217*100/H$192</f>
        <v>97.965472284840629</v>
      </c>
    </row>
    <row r="192" spans="1:16" x14ac:dyDescent="0.25">
      <c r="B192" s="3" t="s">
        <v>22</v>
      </c>
      <c r="C192" s="3">
        <f>AVERAGEA(C170:C191)</f>
        <v>2.9840024084283656</v>
      </c>
      <c r="D192" s="3">
        <f t="shared" ref="D192:F192" si="97">AVERAGEA(D170:D191)</f>
        <v>45.848539431435519</v>
      </c>
      <c r="E192" s="3">
        <f t="shared" si="97"/>
        <v>14.952690820808924</v>
      </c>
      <c r="F192" s="3">
        <f t="shared" si="97"/>
        <v>196.50033105746169</v>
      </c>
      <c r="G192" s="3">
        <f>AVERAGEA(G170:G191)</f>
        <v>148.83660000427176</v>
      </c>
      <c r="H192" s="3">
        <f>AVERAGEA(H170:H191)</f>
        <v>0.15563588208879733</v>
      </c>
      <c r="J192" s="3" t="s">
        <v>22</v>
      </c>
      <c r="K192" s="3">
        <f>AVERAGEA(K146:K191)</f>
        <v>99.564500170215894</v>
      </c>
      <c r="L192" s="3">
        <f t="shared" ref="L192:P192" si="98">AVERAGEA(L146:L191)</f>
        <v>95.348791001524503</v>
      </c>
      <c r="M192" s="3">
        <f t="shared" si="98"/>
        <v>92.487380998278951</v>
      </c>
      <c r="N192" s="3">
        <f t="shared" si="98"/>
        <v>99.087943011741686</v>
      </c>
      <c r="O192" s="3">
        <f t="shared" si="98"/>
        <v>92.921576234191463</v>
      </c>
      <c r="P192" s="3">
        <f t="shared" si="98"/>
        <v>96.960310611080487</v>
      </c>
    </row>
    <row r="193" spans="1:16" x14ac:dyDescent="0.25">
      <c r="B193" s="3" t="s">
        <v>17</v>
      </c>
      <c r="C193" s="3">
        <f>TRIMMEAN(C170:C191,0.1)</f>
        <v>2.982521912376296</v>
      </c>
      <c r="D193" s="3">
        <f t="shared" ref="D193:F193" si="99">TRIMMEAN(D170:D191,0.1)</f>
        <v>45.794032422272707</v>
      </c>
      <c r="E193" s="3">
        <f t="shared" si="99"/>
        <v>14.979403242227269</v>
      </c>
      <c r="F193" s="3">
        <f t="shared" si="99"/>
        <v>196.83217166575312</v>
      </c>
      <c r="G193" s="3">
        <f>TRIMMEAN(G170:G191,0.1)</f>
        <v>149.23627535437393</v>
      </c>
      <c r="H193" s="3">
        <f>TRIMMEAN(H170:H191,0.1)</f>
        <v>0.15570153014204141</v>
      </c>
      <c r="J193" s="3" t="s">
        <v>17</v>
      </c>
      <c r="K193" s="3">
        <f>TRIMMEAN(K146:K191,0.1)</f>
        <v>99.640233965853739</v>
      </c>
      <c r="L193" s="3">
        <f t="shared" ref="L193:P193" si="100">TRIMMEAN(L146:L191,0.1)</f>
        <v>95.436268257121569</v>
      </c>
      <c r="M193" s="3">
        <f t="shared" si="100"/>
        <v>92.246281295657667</v>
      </c>
      <c r="N193" s="3">
        <f t="shared" si="100"/>
        <v>99.20370098854643</v>
      </c>
      <c r="O193" s="3">
        <f t="shared" si="100"/>
        <v>92.404041052257455</v>
      </c>
      <c r="P193" s="3">
        <f t="shared" si="100"/>
        <v>97.095063798558968</v>
      </c>
    </row>
    <row r="194" spans="1:16" x14ac:dyDescent="0.25">
      <c r="B194" s="3" t="s">
        <v>18</v>
      </c>
      <c r="C194" s="3">
        <f>_xlfn.STDEV.S(C170:C191)</f>
        <v>0.12790472247294882</v>
      </c>
      <c r="D194" s="3">
        <f t="shared" ref="D194:F194" si="101">_xlfn.STDEV.S(D170:D191)</f>
        <v>5.7026924344258454</v>
      </c>
      <c r="E194" s="3">
        <f t="shared" si="101"/>
        <v>2.1600703266577042</v>
      </c>
      <c r="F194" s="3">
        <f t="shared" si="101"/>
        <v>19.597012813301522</v>
      </c>
      <c r="G194" s="3">
        <f>_xlfn.STDEV.S(G170:G191)</f>
        <v>17.506935943846162</v>
      </c>
      <c r="H194" s="3">
        <f>_xlfn.STDEV.S(H170:H191)</f>
        <v>1.2806175860618918E-2</v>
      </c>
      <c r="J194" s="3" t="s">
        <v>18</v>
      </c>
      <c r="K194" s="3">
        <f>_xlfn.STDEV.S(K146:K191)</f>
        <v>3.2617522564862318</v>
      </c>
      <c r="L194" s="3">
        <f t="shared" ref="L194:P194" si="102">_xlfn.STDEV.S(L146:L191)</f>
        <v>9.6748268858802078</v>
      </c>
      <c r="M194" s="3">
        <f t="shared" si="102"/>
        <v>17.084377427728359</v>
      </c>
      <c r="N194" s="3">
        <f t="shared" si="102"/>
        <v>6.7952574437950206</v>
      </c>
      <c r="O194" s="3">
        <f t="shared" si="102"/>
        <v>14.094009547230179</v>
      </c>
      <c r="P194" s="3">
        <f t="shared" si="102"/>
        <v>6.6823669771029177</v>
      </c>
    </row>
    <row r="195" spans="1:16" x14ac:dyDescent="0.25">
      <c r="B195" s="3" t="s">
        <v>9</v>
      </c>
      <c r="C195" s="3">
        <f>C194/SQRT(24)</f>
        <v>2.61084421459181E-2</v>
      </c>
      <c r="D195" s="3">
        <f t="shared" ref="D195:F195" si="103">D194/SQRT(24)</f>
        <v>1.1640572186977785</v>
      </c>
      <c r="E195" s="3">
        <f t="shared" si="103"/>
        <v>0.44092250906986297</v>
      </c>
      <c r="F195" s="3">
        <f t="shared" si="103"/>
        <v>4.0002234896143829</v>
      </c>
      <c r="G195" s="3">
        <f>G194/SQRT(24)</f>
        <v>3.5735883351677762</v>
      </c>
      <c r="H195" s="3">
        <f>H194/SQRT(24)</f>
        <v>2.6140497012386316E-3</v>
      </c>
      <c r="J195" s="3" t="s">
        <v>9</v>
      </c>
      <c r="K195" s="3">
        <f>K194/SQRT(45)</f>
        <v>0.48623331808443621</v>
      </c>
      <c r="L195" s="3">
        <f t="shared" ref="L195:P195" si="104">L194/SQRT(45)</f>
        <v>1.4422380391580496</v>
      </c>
      <c r="M195" s="3">
        <f t="shared" si="104"/>
        <v>2.5467886187775739</v>
      </c>
      <c r="N195" s="3">
        <f t="shared" si="104"/>
        <v>1.0129771712624749</v>
      </c>
      <c r="O195" s="3">
        <f t="shared" si="104"/>
        <v>2.1010108948758472</v>
      </c>
      <c r="P195" s="3">
        <f t="shared" si="104"/>
        <v>0.99614845409346031</v>
      </c>
    </row>
    <row r="196" spans="1:16" x14ac:dyDescent="0.25">
      <c r="A196" t="s">
        <v>55</v>
      </c>
      <c r="C196">
        <v>2.8723869757885399</v>
      </c>
      <c r="D196">
        <v>38.252016602709702</v>
      </c>
      <c r="E196">
        <v>11.9664813219516</v>
      </c>
      <c r="F196">
        <v>175.03641632077699</v>
      </c>
      <c r="G196">
        <v>115.63630668024101</v>
      </c>
      <c r="H196">
        <v>0.144071231327212</v>
      </c>
      <c r="K196" s="6"/>
    </row>
    <row r="197" spans="1:16" x14ac:dyDescent="0.25">
      <c r="A197" t="s">
        <v>55</v>
      </c>
      <c r="C197">
        <v>2.7209475345810201</v>
      </c>
      <c r="D197">
        <v>33.017464171039201</v>
      </c>
      <c r="E197">
        <v>15.167984963583701</v>
      </c>
      <c r="F197">
        <v>165.50082230401799</v>
      </c>
      <c r="G197">
        <v>132.32986138303701</v>
      </c>
      <c r="H197">
        <v>0.14728599094772801</v>
      </c>
      <c r="J197" s="8" t="s">
        <v>58</v>
      </c>
      <c r="K197" s="8">
        <f>C223*100/C$26</f>
        <v>103.69151558757036</v>
      </c>
      <c r="L197" s="8">
        <f t="shared" ref="L197:P212" si="105">D223*100/D$26</f>
        <v>99.985501382477892</v>
      </c>
      <c r="M197" s="8">
        <f t="shared" si="105"/>
        <v>90.236199933645395</v>
      </c>
      <c r="N197" s="8">
        <f t="shared" si="105"/>
        <v>100.47747711710021</v>
      </c>
      <c r="O197" s="8">
        <f t="shared" si="105"/>
        <v>92.932243598800895</v>
      </c>
      <c r="P197" s="8">
        <f t="shared" si="105"/>
        <v>95.093949949002251</v>
      </c>
    </row>
    <row r="198" spans="1:16" x14ac:dyDescent="0.25">
      <c r="A198" t="s">
        <v>55</v>
      </c>
      <c r="C198">
        <v>3.0117762965029402</v>
      </c>
      <c r="D198">
        <v>39.464327668572302</v>
      </c>
      <c r="E198">
        <v>11.446471924191401</v>
      </c>
      <c r="F198">
        <v>179.848069543425</v>
      </c>
      <c r="G198">
        <v>123.51476231498199</v>
      </c>
      <c r="H198">
        <v>0.133964881204717</v>
      </c>
      <c r="J198" s="8" t="s">
        <v>58</v>
      </c>
      <c r="K198" s="8">
        <f t="shared" ref="K198:K220" si="106">C224*100/C$26</f>
        <v>104.39978204245227</v>
      </c>
      <c r="L198" s="8">
        <f t="shared" si="105"/>
        <v>100.91515065758533</v>
      </c>
      <c r="M198" s="8">
        <f t="shared" si="105"/>
        <v>86.489949547529733</v>
      </c>
      <c r="N198" s="8">
        <f t="shared" si="105"/>
        <v>104.80640903024518</v>
      </c>
      <c r="O198" s="8">
        <f t="shared" si="105"/>
        <v>97.37645667710278</v>
      </c>
      <c r="P198" s="8">
        <f t="shared" si="105"/>
        <v>96.426725687723845</v>
      </c>
    </row>
    <row r="199" spans="1:16" x14ac:dyDescent="0.25">
      <c r="A199" t="s">
        <v>55</v>
      </c>
      <c r="C199">
        <v>2.8893500384627502</v>
      </c>
      <c r="D199">
        <v>36.187641945336402</v>
      </c>
      <c r="E199">
        <v>14.012060458923999</v>
      </c>
      <c r="F199">
        <v>177.47983397290301</v>
      </c>
      <c r="G199">
        <v>138.219124442008</v>
      </c>
      <c r="H199">
        <v>0.142486120797018</v>
      </c>
      <c r="J199" s="8" t="s">
        <v>58</v>
      </c>
      <c r="K199" s="8">
        <f t="shared" si="106"/>
        <v>104.63941731454548</v>
      </c>
      <c r="L199" s="8">
        <f t="shared" si="105"/>
        <v>102.6058259110396</v>
      </c>
      <c r="M199" s="8">
        <f t="shared" si="105"/>
        <v>85.995721264400999</v>
      </c>
      <c r="N199" s="8">
        <f t="shared" si="105"/>
        <v>94.739024026590187</v>
      </c>
      <c r="O199" s="8">
        <f t="shared" si="105"/>
        <v>103.99101638320187</v>
      </c>
      <c r="P199" s="8">
        <f t="shared" si="105"/>
        <v>97.383236525420187</v>
      </c>
    </row>
    <row r="200" spans="1:16" x14ac:dyDescent="0.25">
      <c r="A200" t="s">
        <v>55</v>
      </c>
      <c r="C200">
        <v>2.86137821966962</v>
      </c>
      <c r="D200">
        <v>41.014958101652404</v>
      </c>
      <c r="E200">
        <v>15.2275041115201</v>
      </c>
      <c r="F200">
        <v>176.94102905474199</v>
      </c>
      <c r="G200">
        <v>108.020988331114</v>
      </c>
      <c r="H200">
        <v>0.13768955992054299</v>
      </c>
      <c r="J200" s="8" t="s">
        <v>58</v>
      </c>
      <c r="K200" s="8">
        <f t="shared" si="106"/>
        <v>101.68636044835186</v>
      </c>
      <c r="L200" s="8">
        <f t="shared" si="105"/>
        <v>91.883726533250183</v>
      </c>
      <c r="M200" s="8">
        <f t="shared" si="105"/>
        <v>110.89933530872125</v>
      </c>
      <c r="N200" s="8">
        <f t="shared" si="105"/>
        <v>95.25177553847999</v>
      </c>
      <c r="O200" s="8">
        <f t="shared" si="105"/>
        <v>78.625090170822574</v>
      </c>
      <c r="P200" s="8">
        <f t="shared" si="105"/>
        <v>97.141204080450265</v>
      </c>
    </row>
    <row r="201" spans="1:16" x14ac:dyDescent="0.25">
      <c r="A201" t="s">
        <v>55</v>
      </c>
      <c r="C201">
        <v>2.9919488906570901</v>
      </c>
      <c r="D201">
        <v>42.208473647114097</v>
      </c>
      <c r="E201">
        <v>9.6389693789646813</v>
      </c>
      <c r="F201">
        <v>199.66481321951602</v>
      </c>
      <c r="G201">
        <v>139.55673897721002</v>
      </c>
      <c r="H201">
        <v>0.133883013444796</v>
      </c>
      <c r="J201" s="8" t="s">
        <v>58</v>
      </c>
      <c r="K201" s="8">
        <f t="shared" si="106"/>
        <v>107.30329606296382</v>
      </c>
      <c r="L201" s="8">
        <f t="shared" si="105"/>
        <v>98.510442201715534</v>
      </c>
      <c r="M201" s="8">
        <f t="shared" si="105"/>
        <v>97.500257410564245</v>
      </c>
      <c r="N201" s="8">
        <f t="shared" si="105"/>
        <v>107.27198012996979</v>
      </c>
      <c r="O201" s="8">
        <f t="shared" si="105"/>
        <v>151.82074412309353</v>
      </c>
      <c r="P201" s="8">
        <f t="shared" si="105"/>
        <v>98.265184783366095</v>
      </c>
    </row>
    <row r="202" spans="1:16" x14ac:dyDescent="0.25">
      <c r="A202" t="s">
        <v>55</v>
      </c>
      <c r="C202">
        <v>2.8942924003472399</v>
      </c>
      <c r="D202">
        <v>41.553763019813601</v>
      </c>
      <c r="E202">
        <v>12.2264860208317</v>
      </c>
      <c r="F202">
        <v>185.95974626047499</v>
      </c>
      <c r="G202">
        <v>122.665831310204</v>
      </c>
      <c r="H202">
        <v>0.150951766798021</v>
      </c>
      <c r="J202" s="8" t="s">
        <v>58</v>
      </c>
      <c r="K202" s="8">
        <f t="shared" si="106"/>
        <v>102.60174671029945</v>
      </c>
      <c r="L202" s="8">
        <f t="shared" si="105"/>
        <v>103.57872322524636</v>
      </c>
      <c r="M202" s="8">
        <f t="shared" si="105"/>
        <v>101.75611207083938</v>
      </c>
      <c r="N202" s="8">
        <f t="shared" si="105"/>
        <v>102.79467756657584</v>
      </c>
      <c r="O202" s="8">
        <f t="shared" si="105"/>
        <v>84.000981653491195</v>
      </c>
      <c r="P202" s="8">
        <f t="shared" si="105"/>
        <v>101.6484447599217</v>
      </c>
    </row>
    <row r="203" spans="1:16" x14ac:dyDescent="0.25">
      <c r="A203" t="s">
        <v>55</v>
      </c>
      <c r="C203">
        <v>2.9990731332443401</v>
      </c>
      <c r="D203">
        <v>44.940089278721899</v>
      </c>
      <c r="E203">
        <v>13.410603806092901</v>
      </c>
      <c r="F203">
        <v>206.490719711802</v>
      </c>
      <c r="G203">
        <v>146.78674915811698</v>
      </c>
      <c r="H203">
        <v>0.14973283958980099</v>
      </c>
      <c r="J203" s="8" t="s">
        <v>58</v>
      </c>
      <c r="K203" s="8">
        <f t="shared" si="106"/>
        <v>101.62374891679055</v>
      </c>
      <c r="L203" s="8">
        <f t="shared" si="105"/>
        <v>101.56276985089126</v>
      </c>
      <c r="M203" s="8">
        <f t="shared" si="105"/>
        <v>92.805088720840999</v>
      </c>
      <c r="N203" s="8">
        <f t="shared" si="105"/>
        <v>93.288046344009004</v>
      </c>
      <c r="O203" s="8">
        <f t="shared" si="105"/>
        <v>94.003138316463975</v>
      </c>
      <c r="P203" s="8">
        <f t="shared" si="105"/>
        <v>91.163643207984592</v>
      </c>
    </row>
    <row r="204" spans="1:16" x14ac:dyDescent="0.25">
      <c r="A204" t="s">
        <v>55</v>
      </c>
      <c r="C204">
        <v>3.0891167567623103</v>
      </c>
      <c r="D204">
        <v>48.796303547654496</v>
      </c>
      <c r="E204">
        <v>18.811183334638603</v>
      </c>
      <c r="F204">
        <v>216.61210744772498</v>
      </c>
      <c r="G204">
        <v>141.2953246143</v>
      </c>
      <c r="H204">
        <v>0.16660687574497299</v>
      </c>
      <c r="J204" s="8" t="s">
        <v>58</v>
      </c>
      <c r="K204" s="8">
        <f t="shared" si="106"/>
        <v>103.1283322149461</v>
      </c>
      <c r="L204" s="8">
        <f t="shared" si="105"/>
        <v>94.857488135165539</v>
      </c>
      <c r="M204" s="8">
        <f t="shared" si="105"/>
        <v>92.255946184031643</v>
      </c>
      <c r="N204" s="8">
        <f t="shared" si="105"/>
        <v>107.46398920676272</v>
      </c>
      <c r="O204" s="8">
        <f t="shared" si="105"/>
        <v>96.962377386273104</v>
      </c>
      <c r="P204" s="8">
        <f t="shared" si="105"/>
        <v>96.58075419298163</v>
      </c>
    </row>
    <row r="205" spans="1:16" x14ac:dyDescent="0.25">
      <c r="A205" t="s">
        <v>55</v>
      </c>
      <c r="C205">
        <v>2.9852930028372104</v>
      </c>
      <c r="D205">
        <v>41.747983397290298</v>
      </c>
      <c r="E205">
        <v>15.619077453207002</v>
      </c>
      <c r="F205">
        <v>194.22977523690201</v>
      </c>
      <c r="G205">
        <v>109.00462056543199</v>
      </c>
      <c r="H205">
        <v>0.14269482740351402</v>
      </c>
      <c r="J205" s="8" t="s">
        <v>58</v>
      </c>
      <c r="K205" s="8">
        <f t="shared" si="106"/>
        <v>84.106412170258608</v>
      </c>
      <c r="L205" s="8">
        <f t="shared" si="105"/>
        <v>89.240382887103365</v>
      </c>
      <c r="M205" s="8">
        <f t="shared" si="105"/>
        <v>58.5506755597252</v>
      </c>
      <c r="N205" s="8">
        <f t="shared" si="105"/>
        <v>92.864753606534052</v>
      </c>
      <c r="O205" s="8">
        <f t="shared" si="105"/>
        <v>105.3653312708694</v>
      </c>
      <c r="P205" s="8">
        <f t="shared" si="105"/>
        <v>95.748421697697367</v>
      </c>
    </row>
    <row r="206" spans="1:16" x14ac:dyDescent="0.25">
      <c r="A206" t="s">
        <v>55</v>
      </c>
      <c r="C206">
        <v>2.8519475493394997</v>
      </c>
      <c r="D206">
        <v>36.942595348108696</v>
      </c>
      <c r="E206">
        <v>12.8686663011982</v>
      </c>
      <c r="F206">
        <v>197.666222883546</v>
      </c>
      <c r="G206">
        <v>132.97830683687098</v>
      </c>
      <c r="H206">
        <v>0.148440611300968</v>
      </c>
      <c r="J206" s="8" t="s">
        <v>58</v>
      </c>
      <c r="K206" s="8">
        <f t="shared" si="106"/>
        <v>81.605226647413048</v>
      </c>
      <c r="L206" s="8">
        <f>D232*100/D$26</f>
        <v>94.188575340265572</v>
      </c>
      <c r="M206" s="8">
        <f t="shared" si="105"/>
        <v>156.011394707639</v>
      </c>
      <c r="N206" s="8">
        <f t="shared" si="105"/>
        <v>81.966056577220144</v>
      </c>
      <c r="O206" s="8">
        <f t="shared" si="105"/>
        <v>110.76621029694992</v>
      </c>
      <c r="P206" s="8">
        <f t="shared" si="105"/>
        <v>97.844390894801563</v>
      </c>
    </row>
    <row r="207" spans="1:16" x14ac:dyDescent="0.25">
      <c r="A207" t="s">
        <v>55</v>
      </c>
      <c r="C207">
        <v>2.99489214575084</v>
      </c>
      <c r="D207">
        <v>38.646722531130102</v>
      </c>
      <c r="E207">
        <v>11.6469574751351</v>
      </c>
      <c r="F207">
        <v>186.01613282167801</v>
      </c>
      <c r="G207">
        <v>149.490171509124</v>
      </c>
      <c r="H207">
        <v>0.14732852227721599</v>
      </c>
      <c r="J207" s="8" t="s">
        <v>58</v>
      </c>
      <c r="K207" s="8">
        <f t="shared" si="106"/>
        <v>100.58915864292433</v>
      </c>
      <c r="L207" s="8">
        <f t="shared" si="105"/>
        <v>103.62788207444356</v>
      </c>
      <c r="M207" s="8">
        <f t="shared" si="105"/>
        <v>101.81102632452051</v>
      </c>
      <c r="N207" s="8">
        <f t="shared" si="105"/>
        <v>98.664300494205165</v>
      </c>
      <c r="O207" s="8">
        <f t="shared" si="105"/>
        <v>111.58365993143292</v>
      </c>
      <c r="P207" s="8">
        <f t="shared" si="105"/>
        <v>94.568046134250537</v>
      </c>
    </row>
    <row r="208" spans="1:16" x14ac:dyDescent="0.25">
      <c r="A208" t="s">
        <v>55</v>
      </c>
      <c r="C208">
        <v>2.9233157413531599</v>
      </c>
      <c r="D208">
        <v>38.192497454773303</v>
      </c>
      <c r="E208">
        <v>8.3890672723001014</v>
      </c>
      <c r="F208">
        <v>186.72723001018099</v>
      </c>
      <c r="G208">
        <v>111.739368783773</v>
      </c>
      <c r="H208">
        <v>0.142530084426819</v>
      </c>
      <c r="J208" s="8" t="s">
        <v>58</v>
      </c>
      <c r="K208" s="8">
        <f t="shared" si="106"/>
        <v>102.1247706696135</v>
      </c>
      <c r="L208" s="8">
        <f t="shared" si="105"/>
        <v>100.89804235009775</v>
      </c>
      <c r="M208" s="8">
        <f t="shared" si="105"/>
        <v>68.270498461256992</v>
      </c>
      <c r="N208" s="8">
        <f t="shared" si="105"/>
        <v>101.37642870390242</v>
      </c>
      <c r="O208" s="8">
        <f t="shared" si="105"/>
        <v>85.800084779165402</v>
      </c>
      <c r="P208" s="8">
        <f t="shared" si="105"/>
        <v>98.425262891147511</v>
      </c>
    </row>
    <row r="209" spans="1:16" x14ac:dyDescent="0.25">
      <c r="A209" t="s">
        <v>55</v>
      </c>
      <c r="C209">
        <v>2.9585064799758203</v>
      </c>
      <c r="D209">
        <v>43.110658626360703</v>
      </c>
      <c r="E209">
        <v>11.03297047537</v>
      </c>
      <c r="F209">
        <v>193.988566058423</v>
      </c>
      <c r="G209">
        <v>130.93899287336501</v>
      </c>
      <c r="H209">
        <v>0.14296897718056201</v>
      </c>
      <c r="J209" s="8" t="s">
        <v>58</v>
      </c>
      <c r="K209" s="8">
        <f t="shared" si="106"/>
        <v>102.94321361999792</v>
      </c>
      <c r="L209" s="8">
        <f t="shared" si="105"/>
        <v>99.699579711419759</v>
      </c>
      <c r="M209" s="8">
        <f t="shared" si="105"/>
        <v>100.74019837774134</v>
      </c>
      <c r="N209" s="8">
        <f t="shared" si="105"/>
        <v>101.18878346976389</v>
      </c>
      <c r="O209" s="8">
        <f t="shared" si="105"/>
        <v>107.20727018524961</v>
      </c>
      <c r="P209" s="8">
        <f t="shared" si="105"/>
        <v>95.709267715670677</v>
      </c>
    </row>
    <row r="210" spans="1:16" x14ac:dyDescent="0.25">
      <c r="A210" t="s">
        <v>55</v>
      </c>
      <c r="C210">
        <v>2.8181637896741099</v>
      </c>
      <c r="D210">
        <v>37.440676638734402</v>
      </c>
      <c r="E210">
        <v>10.7259769754875</v>
      </c>
      <c r="F210">
        <v>177.16657529955401</v>
      </c>
      <c r="G210">
        <v>133.842900775315</v>
      </c>
      <c r="H210">
        <v>0.14548844819512999</v>
      </c>
      <c r="J210" s="8" t="s">
        <v>58</v>
      </c>
      <c r="K210" s="8">
        <f t="shared" si="106"/>
        <v>102.04947291785687</v>
      </c>
      <c r="L210" s="8">
        <f t="shared" si="105"/>
        <v>90.01135811722952</v>
      </c>
      <c r="M210" s="8">
        <f t="shared" si="105"/>
        <v>117.02227459414956</v>
      </c>
      <c r="N210" s="8">
        <f t="shared" si="105"/>
        <v>107.44435191481773</v>
      </c>
      <c r="O210" s="8">
        <f t="shared" si="105"/>
        <v>94.263722697762461</v>
      </c>
      <c r="P210" s="8">
        <f t="shared" si="105"/>
        <v>100.45870850921165</v>
      </c>
    </row>
    <row r="211" spans="1:16" x14ac:dyDescent="0.25">
      <c r="A211" t="s">
        <v>55</v>
      </c>
      <c r="C211">
        <v>2.7881235656735499</v>
      </c>
      <c r="D211">
        <v>46.1242070639831</v>
      </c>
      <c r="E211">
        <v>10.970318740700101</v>
      </c>
      <c r="F211">
        <v>186.069386796147</v>
      </c>
      <c r="G211">
        <v>117.378024904065</v>
      </c>
      <c r="H211">
        <v>0.145369976625707</v>
      </c>
      <c r="J211" s="8" t="s">
        <v>58</v>
      </c>
      <c r="K211" s="8">
        <f t="shared" si="106"/>
        <v>101.18002771234795</v>
      </c>
      <c r="L211" s="8">
        <f t="shared" si="105"/>
        <v>94.297613265669142</v>
      </c>
      <c r="M211" s="8">
        <f t="shared" si="105"/>
        <v>112.24473452390509</v>
      </c>
      <c r="N211" s="8">
        <f t="shared" si="105"/>
        <v>104.30238520366413</v>
      </c>
      <c r="O211" s="8">
        <f t="shared" si="105"/>
        <v>103.22711148460183</v>
      </c>
      <c r="P211" s="8">
        <f t="shared" si="105"/>
        <v>100.68282675793853</v>
      </c>
    </row>
    <row r="212" spans="1:16" x14ac:dyDescent="0.25">
      <c r="A212" t="s">
        <v>55</v>
      </c>
      <c r="C212">
        <v>2.9921451977350997</v>
      </c>
      <c r="D212">
        <v>36.820424465502398</v>
      </c>
      <c r="E212">
        <v>11.3149032813846</v>
      </c>
      <c r="F212">
        <v>168.13846033362</v>
      </c>
      <c r="G212">
        <v>128.20424465502398</v>
      </c>
      <c r="H212">
        <v>0.14869363525386398</v>
      </c>
      <c r="J212" s="8" t="s">
        <v>58</v>
      </c>
      <c r="K212" s="8">
        <f t="shared" si="106"/>
        <v>102.28940398283643</v>
      </c>
      <c r="L212" s="8">
        <f t="shared" si="105"/>
        <v>98.94306944513491</v>
      </c>
      <c r="M212" s="8">
        <f t="shared" si="105"/>
        <v>90.059376036792642</v>
      </c>
      <c r="N212" s="8">
        <f t="shared" si="105"/>
        <v>105.94973580569261</v>
      </c>
      <c r="O212" s="8">
        <f t="shared" si="105"/>
        <v>94.178051120349153</v>
      </c>
      <c r="P212" s="8">
        <f t="shared" si="105"/>
        <v>97.801754620557404</v>
      </c>
    </row>
    <row r="213" spans="1:16" x14ac:dyDescent="0.25">
      <c r="A213" t="s">
        <v>55</v>
      </c>
      <c r="C213">
        <v>2.8771407261253898</v>
      </c>
      <c r="D213">
        <v>37.008379669512095</v>
      </c>
      <c r="E213">
        <v>9.4384838280209902</v>
      </c>
      <c r="F213">
        <v>170.98284908763401</v>
      </c>
      <c r="G213">
        <v>112.82950896702999</v>
      </c>
      <c r="H213">
        <v>0.136329149817003</v>
      </c>
      <c r="J213" s="8" t="s">
        <v>58</v>
      </c>
      <c r="K213" s="8">
        <f t="shared" si="106"/>
        <v>101.72767705426551</v>
      </c>
      <c r="L213" s="8">
        <f t="shared" ref="L213:L220" si="107">D239*100/D$26</f>
        <v>93.352250781109646</v>
      </c>
      <c r="M213" s="8">
        <f t="shared" ref="M213:M220" si="108">E239*100/E$26</f>
        <v>101.50899792927527</v>
      </c>
      <c r="N213" s="8">
        <f t="shared" ref="N213:N220" si="109">F239*100/F$26</f>
        <v>110.50558753686525</v>
      </c>
      <c r="O213" s="8">
        <f t="shared" ref="O213:O220" si="110">G239*100/G$26</f>
        <v>92.336112205968959</v>
      </c>
      <c r="P213" s="8">
        <f t="shared" ref="P213:P220" si="111">H239*100/H$26</f>
        <v>101.744773266773</v>
      </c>
    </row>
    <row r="214" spans="1:16" x14ac:dyDescent="0.25">
      <c r="A214" t="s">
        <v>55</v>
      </c>
      <c r="C214">
        <v>3.1364534802644997</v>
      </c>
      <c r="D214">
        <v>43.821755814864098</v>
      </c>
      <c r="E214">
        <v>12.9720416634036</v>
      </c>
      <c r="F214">
        <v>204.90876341138699</v>
      </c>
      <c r="G214">
        <v>135.384133448195</v>
      </c>
      <c r="H214">
        <v>0.140972090277804</v>
      </c>
      <c r="J214" s="8" t="s">
        <v>58</v>
      </c>
      <c r="K214" s="8">
        <f t="shared" si="106"/>
        <v>93.825317423731931</v>
      </c>
      <c r="L214" s="8">
        <f t="shared" si="107"/>
        <v>92.026540516354615</v>
      </c>
      <c r="M214" s="8">
        <f t="shared" si="108"/>
        <v>91.58159914882927</v>
      </c>
      <c r="N214" s="8">
        <f t="shared" si="109"/>
        <v>77.469116721881207</v>
      </c>
      <c r="O214" s="8">
        <f t="shared" si="110"/>
        <v>90.954658020183658</v>
      </c>
      <c r="P214" s="8">
        <f t="shared" si="111"/>
        <v>100.81268673254426</v>
      </c>
    </row>
    <row r="215" spans="1:16" x14ac:dyDescent="0.25">
      <c r="A215" t="s">
        <v>55</v>
      </c>
      <c r="C215">
        <v>2.9871812173066101</v>
      </c>
      <c r="D215">
        <v>45.842274257968498</v>
      </c>
      <c r="E215">
        <v>12.0353982300885</v>
      </c>
      <c r="F215">
        <v>201.453520244342</v>
      </c>
      <c r="G215">
        <v>149.80343018247299</v>
      </c>
      <c r="H215">
        <v>0.16555060051642598</v>
      </c>
      <c r="J215" s="8" t="s">
        <v>58</v>
      </c>
      <c r="K215" s="8">
        <f t="shared" si="106"/>
        <v>104.39848124194566</v>
      </c>
      <c r="L215" s="8">
        <f t="shared" si="107"/>
        <v>88.03802865916856</v>
      </c>
      <c r="M215" s="8">
        <f t="shared" si="108"/>
        <v>128.88375338923919</v>
      </c>
      <c r="N215" s="8">
        <f t="shared" si="109"/>
        <v>106.5519460919969</v>
      </c>
      <c r="O215" s="8">
        <f t="shared" si="110"/>
        <v>106.45050458476801</v>
      </c>
      <c r="P215" s="8">
        <f t="shared" si="111"/>
        <v>103.42030432017435</v>
      </c>
    </row>
    <row r="216" spans="1:16" x14ac:dyDescent="0.25">
      <c r="A216" t="s">
        <v>55</v>
      </c>
      <c r="C216">
        <v>2.9969703029802801</v>
      </c>
      <c r="D216">
        <v>40.8364006578432</v>
      </c>
      <c r="E216">
        <v>13.8742266426502</v>
      </c>
      <c r="F216">
        <v>208.918474430261</v>
      </c>
      <c r="G216">
        <v>127.54640144099</v>
      </c>
      <c r="H216">
        <v>0.17287243110902301</v>
      </c>
      <c r="J216" s="8" t="s">
        <v>58</v>
      </c>
      <c r="K216" s="8">
        <f t="shared" si="106"/>
        <v>100.23126275737431</v>
      </c>
      <c r="L216" s="8">
        <f t="shared" si="107"/>
        <v>103.39453357145868</v>
      </c>
      <c r="M216" s="8">
        <f t="shared" si="108"/>
        <v>101.67374069031818</v>
      </c>
      <c r="N216" s="8">
        <f t="shared" si="109"/>
        <v>105.172971813213</v>
      </c>
      <c r="O216" s="8">
        <f t="shared" si="110"/>
        <v>104.75492128180122</v>
      </c>
      <c r="P216" s="8">
        <f t="shared" si="111"/>
        <v>94.501160687058359</v>
      </c>
    </row>
    <row r="217" spans="1:16" x14ac:dyDescent="0.25">
      <c r="A217" t="s">
        <v>55</v>
      </c>
      <c r="C217">
        <v>3.1185243030645302</v>
      </c>
      <c r="D217">
        <v>46.637951288276298</v>
      </c>
      <c r="E217">
        <v>10.851280444827299</v>
      </c>
      <c r="F217">
        <v>183.93922781737001</v>
      </c>
      <c r="G217">
        <v>144.82261727621602</v>
      </c>
      <c r="H217">
        <v>0.152469426932968</v>
      </c>
      <c r="J217" s="8" t="s">
        <v>58</v>
      </c>
      <c r="K217" s="8">
        <f t="shared" si="106"/>
        <v>102.08830839391159</v>
      </c>
      <c r="L217" s="8">
        <f t="shared" si="107"/>
        <v>103.69213001028743</v>
      </c>
      <c r="M217" s="8">
        <f t="shared" si="108"/>
        <v>109.00479355672749</v>
      </c>
      <c r="N217" s="8">
        <f t="shared" si="109"/>
        <v>100.31383301756064</v>
      </c>
      <c r="O217" s="8">
        <f t="shared" si="110"/>
        <v>77.229357388801702</v>
      </c>
      <c r="P217" s="8">
        <f t="shared" si="111"/>
        <v>94.793790747005133</v>
      </c>
    </row>
    <row r="218" spans="1:16" x14ac:dyDescent="0.25">
      <c r="B218" s="3" t="s">
        <v>22</v>
      </c>
      <c r="C218" s="3">
        <f>AVERAGEA(C196:C217)</f>
        <v>2.9435876249134747</v>
      </c>
      <c r="D218" s="3">
        <f t="shared" ref="D218:F218" si="112">AVERAGEA(D196:D217)</f>
        <v>40.845798418043692</v>
      </c>
      <c r="E218" s="3">
        <f t="shared" si="112"/>
        <v>12.438505186566903</v>
      </c>
      <c r="F218" s="3">
        <f t="shared" si="112"/>
        <v>188.35176101211039</v>
      </c>
      <c r="G218" s="3">
        <f>AVERAGEA(G196:G217)</f>
        <v>129.63583679223117</v>
      </c>
      <c r="H218" s="3">
        <f>AVERAGEA(H196:H217)</f>
        <v>0.14719913914053698</v>
      </c>
      <c r="J218" s="8" t="s">
        <v>58</v>
      </c>
      <c r="K218" s="8">
        <f t="shared" si="106"/>
        <v>101.79455423013889</v>
      </c>
      <c r="L218" s="8">
        <f t="shared" si="107"/>
        <v>103.3984251607155</v>
      </c>
      <c r="M218" s="8">
        <f t="shared" si="108"/>
        <v>87.176377718541417</v>
      </c>
      <c r="N218" s="8">
        <f t="shared" si="109"/>
        <v>98.483201024048441</v>
      </c>
      <c r="O218" s="8">
        <f t="shared" si="110"/>
        <v>89.226947875687188</v>
      </c>
      <c r="P218" s="8">
        <f t="shared" si="111"/>
        <v>94.981501407562249</v>
      </c>
    </row>
    <row r="219" spans="1:16" x14ac:dyDescent="0.25">
      <c r="B219" s="3" t="s">
        <v>17</v>
      </c>
      <c r="C219" s="3">
        <f>TRIMMEAN(C196:C217,0.1)</f>
        <v>2.9450763366625465</v>
      </c>
      <c r="D219" s="3">
        <f t="shared" ref="D219:F219" si="113">TRIMMEAN(D196:D217,0.1)</f>
        <v>40.839689873913379</v>
      </c>
      <c r="E219" s="3">
        <f t="shared" si="113"/>
        <v>12.322343174876659</v>
      </c>
      <c r="F219" s="3">
        <f t="shared" si="113"/>
        <v>188.08129062573431</v>
      </c>
      <c r="G219" s="3">
        <f>TRIMMEAN(G196:G217,0.1)</f>
        <v>129.70819954577496</v>
      </c>
      <c r="H219" s="3">
        <f>TRIMMEAN(H196:H217,0.1)</f>
        <v>0.14658128082689972</v>
      </c>
      <c r="J219" s="8" t="s">
        <v>58</v>
      </c>
      <c r="K219" s="8">
        <f t="shared" si="106"/>
        <v>104.4865309435137</v>
      </c>
      <c r="L219" s="8">
        <f t="shared" si="107"/>
        <v>92.966763166046576</v>
      </c>
      <c r="M219" s="8">
        <f t="shared" si="108"/>
        <v>94.076024208033544</v>
      </c>
      <c r="N219" s="8">
        <f t="shared" si="109"/>
        <v>99.14650510751423</v>
      </c>
      <c r="O219" s="8">
        <f t="shared" si="110"/>
        <v>95.94145775543447</v>
      </c>
      <c r="P219" s="8">
        <f t="shared" si="111"/>
        <v>94.671579233928313</v>
      </c>
    </row>
    <row r="220" spans="1:16" x14ac:dyDescent="0.25">
      <c r="B220" s="3" t="s">
        <v>18</v>
      </c>
      <c r="C220" s="3">
        <f>_xlfn.STDEV.S(C196:C217)</f>
        <v>0.10479923873333118</v>
      </c>
      <c r="D220" s="3">
        <f t="shared" ref="D220:F220" si="114">_xlfn.STDEV.S(D196:D217)</f>
        <v>4.0519743432333648</v>
      </c>
      <c r="E220" s="3">
        <f t="shared" si="114"/>
        <v>2.3707514689125757</v>
      </c>
      <c r="F220" s="3">
        <f t="shared" si="114"/>
        <v>14.094171296518862</v>
      </c>
      <c r="G220" s="3">
        <f>_xlfn.STDEV.S(G196:G217)</f>
        <v>13.163657043855036</v>
      </c>
      <c r="H220" s="3">
        <f>_xlfn.STDEV.S(H196:H217)</f>
        <v>1.005393227865225E-2</v>
      </c>
      <c r="J220" s="8" t="s">
        <v>58</v>
      </c>
      <c r="K220" s="8">
        <f t="shared" si="106"/>
        <v>101.23296690971318</v>
      </c>
      <c r="L220" s="8">
        <f t="shared" si="107"/>
        <v>95.72942440733199</v>
      </c>
      <c r="M220" s="8">
        <f t="shared" si="108"/>
        <v>97.198229015319001</v>
      </c>
      <c r="N220" s="8">
        <f t="shared" si="109"/>
        <v>109.28807543629351</v>
      </c>
      <c r="O220" s="8">
        <f t="shared" si="110"/>
        <v>87.906177723902644</v>
      </c>
      <c r="P220" s="8">
        <f t="shared" si="111"/>
        <v>103.47586268645105</v>
      </c>
    </row>
    <row r="221" spans="1:16" x14ac:dyDescent="0.25">
      <c r="B221" s="3" t="s">
        <v>9</v>
      </c>
      <c r="C221" s="3">
        <f>C220/SQRT(24)</f>
        <v>2.1392055027398358E-2</v>
      </c>
      <c r="D221" s="3">
        <f t="shared" ref="D221:F221" si="115">D220/SQRT(24)</f>
        <v>0.82710579931422767</v>
      </c>
      <c r="E221" s="3">
        <f t="shared" si="115"/>
        <v>0.48392761714912558</v>
      </c>
      <c r="F221" s="3">
        <f t="shared" si="115"/>
        <v>2.8769606686543368</v>
      </c>
      <c r="G221" s="3">
        <f>G220/SQRT(24)</f>
        <v>2.6870202422032037</v>
      </c>
      <c r="H221" s="3">
        <f>H220/SQRT(24)</f>
        <v>2.0522503325996161E-3</v>
      </c>
      <c r="J221" s="3" t="s">
        <v>59</v>
      </c>
      <c r="K221" s="3">
        <f>AVERAGEA(K197:K220)</f>
        <v>100.65612435899016</v>
      </c>
      <c r="L221" s="3">
        <f t="shared" ref="L221:P221" si="116">AVERAGEA(L197:L220)</f>
        <v>97.39184280671698</v>
      </c>
      <c r="M221" s="3">
        <f t="shared" si="116"/>
        <v>98.906346028441178</v>
      </c>
      <c r="N221" s="3">
        <f t="shared" si="116"/>
        <v>100.28255881187108</v>
      </c>
      <c r="O221" s="3">
        <f t="shared" si="116"/>
        <v>98.20431778800743</v>
      </c>
      <c r="P221" s="3">
        <f t="shared" si="116"/>
        <v>97.639311728734256</v>
      </c>
    </row>
    <row r="222" spans="1:16" x14ac:dyDescent="0.25">
      <c r="J222" s="3" t="s">
        <v>17</v>
      </c>
      <c r="K222" s="3">
        <f>TRIMMEAN(K197:K220,0.1)</f>
        <v>101.21993008660847</v>
      </c>
      <c r="L222" s="3">
        <f t="shared" ref="L222:P222" si="117">TRIMMEAN(L197:L220,0.1)</f>
        <v>97.530639485988729</v>
      </c>
      <c r="M222" s="3">
        <f t="shared" si="117"/>
        <v>98.145010655237442</v>
      </c>
      <c r="N222" s="3">
        <f t="shared" si="117"/>
        <v>100.85485032846181</v>
      </c>
      <c r="O222" s="3">
        <f t="shared" si="117"/>
        <v>96.720614790921957</v>
      </c>
      <c r="P222" s="3">
        <f t="shared" si="117"/>
        <v>97.668362527053972</v>
      </c>
    </row>
    <row r="223" spans="1:16" x14ac:dyDescent="0.25">
      <c r="A223" t="s">
        <v>10</v>
      </c>
      <c r="C223">
        <v>3337.5104784877599</v>
      </c>
      <c r="D223">
        <v>57835.757820297702</v>
      </c>
      <c r="E223">
        <v>17448.023954639099</v>
      </c>
      <c r="F223">
        <v>244483.84973136001</v>
      </c>
      <c r="G223">
        <v>138216.99335301199</v>
      </c>
      <c r="H223">
        <v>164.177580896991</v>
      </c>
      <c r="J223" s="3" t="s">
        <v>18</v>
      </c>
      <c r="K223" s="3">
        <f>_xlfn.STDEV.S(K197:K220)</f>
        <v>5.9877636588232841</v>
      </c>
      <c r="L223" s="3">
        <f t="shared" ref="L223:P223" si="118">_xlfn.STDEV.S(L197:L220)</f>
        <v>5.1348307513253282</v>
      </c>
      <c r="M223" s="3">
        <f t="shared" si="118"/>
        <v>18.983111252675116</v>
      </c>
      <c r="N223" s="3">
        <f t="shared" si="118"/>
        <v>8.0777120078368991</v>
      </c>
      <c r="O223" s="3">
        <f t="shared" si="118"/>
        <v>14.818542947044779</v>
      </c>
      <c r="P223" s="3">
        <f t="shared" si="118"/>
        <v>3.1666788374239263</v>
      </c>
    </row>
    <row r="224" spans="1:16" x14ac:dyDescent="0.25">
      <c r="A224" t="s">
        <v>10</v>
      </c>
      <c r="C224">
        <v>3360.3073939473802</v>
      </c>
      <c r="D224">
        <v>58373.505489604802</v>
      </c>
      <c r="E224">
        <v>16723.650958822702</v>
      </c>
      <c r="F224">
        <v>255017.09528764701</v>
      </c>
      <c r="G224">
        <v>144826.81730340401</v>
      </c>
      <c r="H224">
        <v>166.47858844561901</v>
      </c>
      <c r="J224" s="3" t="s">
        <v>9</v>
      </c>
      <c r="K224" s="3">
        <f>K223/SQRT(24)</f>
        <v>1.2222471387081257</v>
      </c>
      <c r="L224" s="3">
        <f t="shared" ref="L224:P224" si="119">L223/SQRT(24)</f>
        <v>1.0481429380249194</v>
      </c>
      <c r="M224" s="3">
        <f t="shared" si="119"/>
        <v>3.8749113582949688</v>
      </c>
      <c r="N224" s="3">
        <f t="shared" si="119"/>
        <v>1.6488560590294163</v>
      </c>
      <c r="O224" s="3">
        <f t="shared" si="119"/>
        <v>3.0248224126481831</v>
      </c>
      <c r="P224" s="3">
        <f t="shared" si="119"/>
        <v>0.64639561091320563</v>
      </c>
    </row>
    <row r="225" spans="1:16" x14ac:dyDescent="0.25">
      <c r="A225" t="s">
        <v>10</v>
      </c>
      <c r="C225">
        <v>3368.0205151906598</v>
      </c>
      <c r="D225">
        <v>59351.462124912403</v>
      </c>
      <c r="E225">
        <v>16628.087239058001</v>
      </c>
      <c r="F225">
        <v>230520.92845462801</v>
      </c>
      <c r="G225">
        <v>154664.57134362601</v>
      </c>
      <c r="H225">
        <v>168.12998304557999</v>
      </c>
      <c r="J225" s="6" t="s">
        <v>57</v>
      </c>
      <c r="K225" s="6">
        <f>C277*100/C$273</f>
        <v>101.25284859274581</v>
      </c>
      <c r="L225" s="6">
        <f t="shared" ref="L225:P240" si="120">D277*100/D$273</f>
        <v>97.944190895488077</v>
      </c>
      <c r="M225" s="6">
        <f t="shared" si="120"/>
        <v>103.91410566931944</v>
      </c>
      <c r="N225" s="6">
        <f t="shared" si="120"/>
        <v>97.723665900085422</v>
      </c>
      <c r="O225" s="6">
        <f t="shared" si="120"/>
        <v>99.519333196284691</v>
      </c>
      <c r="P225" s="6">
        <f t="shared" si="120"/>
        <v>96.056106284664693</v>
      </c>
    </row>
    <row r="226" spans="1:16" x14ac:dyDescent="0.25">
      <c r="A226" t="s">
        <v>10</v>
      </c>
      <c r="C226">
        <v>3272.9707111768698</v>
      </c>
      <c r="D226">
        <v>53149.355475801101</v>
      </c>
      <c r="E226">
        <v>21443.436896090399</v>
      </c>
      <c r="F226">
        <v>231768.565907112</v>
      </c>
      <c r="G226">
        <v>116938.13841873901</v>
      </c>
      <c r="H226">
        <v>167.71211943454</v>
      </c>
      <c r="J226" s="6" t="s">
        <v>57</v>
      </c>
      <c r="K226" s="6">
        <f t="shared" ref="K226:K246" si="121">C278*100/C$273</f>
        <v>104.85722408100494</v>
      </c>
      <c r="L226" s="6">
        <f t="shared" si="120"/>
        <v>96.421647122354628</v>
      </c>
      <c r="M226" s="6">
        <f t="shared" si="120"/>
        <v>98.042422907950879</v>
      </c>
      <c r="N226" s="6">
        <f t="shared" si="120"/>
        <v>99.968796452340186</v>
      </c>
      <c r="O226" s="6">
        <f t="shared" si="120"/>
        <v>117.2905866302865</v>
      </c>
      <c r="P226" s="6">
        <f t="shared" si="120"/>
        <v>109.61292998948208</v>
      </c>
    </row>
    <row r="227" spans="1:16" x14ac:dyDescent="0.25">
      <c r="A227" t="s">
        <v>10</v>
      </c>
      <c r="C227">
        <v>3453.7625663689801</v>
      </c>
      <c r="D227">
        <v>56982.522457474101</v>
      </c>
      <c r="E227">
        <v>18852.5982713585</v>
      </c>
      <c r="F227">
        <v>261016.37325065301</v>
      </c>
      <c r="G227">
        <v>225801.142517361</v>
      </c>
      <c r="H227">
        <v>169.65264701677401</v>
      </c>
      <c r="J227" s="6" t="s">
        <v>57</v>
      </c>
      <c r="K227" s="6">
        <f t="shared" si="121"/>
        <v>100.57069088911685</v>
      </c>
      <c r="L227" s="6">
        <f t="shared" si="120"/>
        <v>99.254103555477499</v>
      </c>
      <c r="M227" s="6">
        <f t="shared" si="120"/>
        <v>84.33938326360709</v>
      </c>
      <c r="N227" s="6">
        <f t="shared" si="120"/>
        <v>102.66224150472829</v>
      </c>
      <c r="O227" s="6">
        <f t="shared" si="120"/>
        <v>110.01992188230017</v>
      </c>
      <c r="P227" s="6">
        <f t="shared" si="120"/>
        <v>92.53844879051907</v>
      </c>
    </row>
    <row r="228" spans="1:16" x14ac:dyDescent="0.25">
      <c r="A228" t="s">
        <v>10</v>
      </c>
      <c r="C228">
        <v>3302.4341752202099</v>
      </c>
      <c r="D228">
        <v>59914.226252415603</v>
      </c>
      <c r="E228">
        <v>19675.5080804434</v>
      </c>
      <c r="F228">
        <v>250122.109197477</v>
      </c>
      <c r="G228">
        <v>124933.636305719</v>
      </c>
      <c r="H228">
        <v>175.49376980949</v>
      </c>
      <c r="J228" s="6" t="s">
        <v>57</v>
      </c>
      <c r="K228" s="6">
        <f t="shared" si="121"/>
        <v>103.17463861061121</v>
      </c>
      <c r="L228" s="6">
        <f t="shared" si="120"/>
        <v>92.746541463067246</v>
      </c>
      <c r="M228" s="6">
        <f t="shared" si="120"/>
        <v>114.13083367410066</v>
      </c>
      <c r="N228" s="6">
        <f t="shared" si="120"/>
        <v>96.532904635181097</v>
      </c>
      <c r="O228" s="6">
        <f t="shared" si="120"/>
        <v>99.267375581677882</v>
      </c>
      <c r="P228" s="6">
        <f t="shared" si="120"/>
        <v>110.55842169518438</v>
      </c>
    </row>
    <row r="229" spans="1:16" x14ac:dyDescent="0.25">
      <c r="A229" t="s">
        <v>10</v>
      </c>
      <c r="C229">
        <v>3270.95543884262</v>
      </c>
      <c r="D229">
        <v>58748.115271082403</v>
      </c>
      <c r="E229">
        <v>17944.7429335938</v>
      </c>
      <c r="F229">
        <v>226990.37991887701</v>
      </c>
      <c r="G229">
        <v>139809.722015757</v>
      </c>
      <c r="H229">
        <v>157.39199408237801</v>
      </c>
      <c r="J229" s="6" t="s">
        <v>57</v>
      </c>
      <c r="K229" s="6">
        <f t="shared" si="121"/>
        <v>102.29142323638081</v>
      </c>
      <c r="L229" s="6">
        <f t="shared" si="120"/>
        <v>96.474148631773033</v>
      </c>
      <c r="M229" s="6">
        <f t="shared" si="120"/>
        <v>95.752466631017128</v>
      </c>
      <c r="N229" s="6">
        <f t="shared" si="120"/>
        <v>93.647324797021682</v>
      </c>
      <c r="O229" s="6">
        <f t="shared" si="120"/>
        <v>98.170849763591121</v>
      </c>
      <c r="P229" s="6">
        <f t="shared" si="120"/>
        <v>94.800128851800991</v>
      </c>
    </row>
    <row r="230" spans="1:16" x14ac:dyDescent="0.25">
      <c r="A230" t="s">
        <v>10</v>
      </c>
      <c r="C230">
        <v>3319.3833405363798</v>
      </c>
      <c r="D230">
        <v>54869.502431565801</v>
      </c>
      <c r="E230">
        <v>17838.561022744201</v>
      </c>
      <c r="F230">
        <v>261483.57365839201</v>
      </c>
      <c r="G230">
        <v>144210.96222047601</v>
      </c>
      <c r="H230">
        <v>166.74451522009801</v>
      </c>
      <c r="J230" s="6" t="s">
        <v>57</v>
      </c>
      <c r="K230" s="6">
        <f t="shared" si="121"/>
        <v>103.90581932770561</v>
      </c>
      <c r="L230" s="6">
        <f t="shared" si="120"/>
        <v>98.805215649950128</v>
      </c>
      <c r="M230" s="6">
        <f t="shared" si="120"/>
        <v>100.00943663300939</v>
      </c>
      <c r="N230" s="6">
        <f t="shared" si="120"/>
        <v>98.745419714542578</v>
      </c>
      <c r="O230" s="6">
        <f t="shared" si="120"/>
        <v>97.453437739445633</v>
      </c>
      <c r="P230" s="6">
        <f t="shared" si="120"/>
        <v>95.65302011926579</v>
      </c>
    </row>
    <row r="231" spans="1:16" x14ac:dyDescent="0.25">
      <c r="A231" t="s">
        <v>10</v>
      </c>
      <c r="C231">
        <v>2707.1263288574901</v>
      </c>
      <c r="D231">
        <v>51620.335959565899</v>
      </c>
      <c r="E231">
        <v>11321.327698613301</v>
      </c>
      <c r="F231">
        <v>225960.415383635</v>
      </c>
      <c r="G231">
        <v>156708.573127482</v>
      </c>
      <c r="H231">
        <v>165.307511755093</v>
      </c>
      <c r="J231" s="6" t="s">
        <v>57</v>
      </c>
      <c r="K231" s="6">
        <f t="shared" si="121"/>
        <v>100.45212634731445</v>
      </c>
      <c r="L231" s="6">
        <f t="shared" si="120"/>
        <v>92.284528180185021</v>
      </c>
      <c r="M231" s="6">
        <f t="shared" si="120"/>
        <v>111.61334969016396</v>
      </c>
      <c r="N231" s="6">
        <f t="shared" si="120"/>
        <v>113.50718274604793</v>
      </c>
      <c r="O231" s="6">
        <f t="shared" si="120"/>
        <v>79.66099160888821</v>
      </c>
      <c r="P231" s="6">
        <f t="shared" si="120"/>
        <v>89.676572597572871</v>
      </c>
    </row>
    <row r="232" spans="1:16" x14ac:dyDescent="0.25">
      <c r="A232" t="s">
        <v>10</v>
      </c>
      <c r="C232">
        <v>2626.6208714549598</v>
      </c>
      <c r="D232">
        <v>54482.575548429602</v>
      </c>
      <c r="E232">
        <v>30166.280872390598</v>
      </c>
      <c r="F232">
        <v>199441.483148931</v>
      </c>
      <c r="G232">
        <v>164741.23468325901</v>
      </c>
      <c r="H232">
        <v>168.92615576556599</v>
      </c>
      <c r="J232" s="6" t="s">
        <v>57</v>
      </c>
      <c r="K232" s="6">
        <f t="shared" si="121"/>
        <v>98.09123737327316</v>
      </c>
      <c r="L232" s="6">
        <f t="shared" si="120"/>
        <v>97.815562197413399</v>
      </c>
      <c r="M232" s="6">
        <f t="shared" si="120"/>
        <v>79.957640002935861</v>
      </c>
      <c r="N232" s="6">
        <f t="shared" si="120"/>
        <v>93.388180039669493</v>
      </c>
      <c r="O232" s="6">
        <f t="shared" si="120"/>
        <v>84.844568203479838</v>
      </c>
      <c r="P232" s="6">
        <f t="shared" si="120"/>
        <v>91.461370431537688</v>
      </c>
    </row>
    <row r="233" spans="1:16" x14ac:dyDescent="0.25">
      <c r="A233" t="s">
        <v>10</v>
      </c>
      <c r="C233">
        <v>3237.65516484813</v>
      </c>
      <c r="D233">
        <v>59942.661768141203</v>
      </c>
      <c r="E233">
        <v>19686.126271528399</v>
      </c>
      <c r="F233">
        <v>240071.991335556</v>
      </c>
      <c r="G233">
        <v>165957.01756248801</v>
      </c>
      <c r="H233">
        <v>163.26961970559299</v>
      </c>
      <c r="J233" s="6" t="s">
        <v>57</v>
      </c>
      <c r="K233" s="6">
        <f t="shared" si="121"/>
        <v>105.1439577198733</v>
      </c>
      <c r="L233" s="6">
        <f t="shared" si="120"/>
        <v>93.42906108550612</v>
      </c>
      <c r="M233" s="6">
        <f t="shared" si="120"/>
        <v>105.02238579052781</v>
      </c>
      <c r="N233" s="6">
        <f t="shared" si="120"/>
        <v>105.96767143031416</v>
      </c>
      <c r="O233" s="6">
        <f t="shared" si="120"/>
        <v>111.38410360873871</v>
      </c>
      <c r="P233" s="6">
        <f t="shared" si="120"/>
        <v>100.76223374657833</v>
      </c>
    </row>
    <row r="234" spans="1:16" x14ac:dyDescent="0.25">
      <c r="A234" t="s">
        <v>10</v>
      </c>
      <c r="C234">
        <v>3287.08178573341</v>
      </c>
      <c r="D234">
        <v>58363.609335513604</v>
      </c>
      <c r="E234">
        <v>13200.7475206524</v>
      </c>
      <c r="F234">
        <v>246671.19709486299</v>
      </c>
      <c r="G234">
        <v>127609.420459131</v>
      </c>
      <c r="H234">
        <v>169.929018294907</v>
      </c>
      <c r="J234" s="6" t="s">
        <v>57</v>
      </c>
      <c r="K234" s="6">
        <f t="shared" si="121"/>
        <v>98.259659940875878</v>
      </c>
      <c r="L234" s="6">
        <f t="shared" si="120"/>
        <v>99.532361555394786</v>
      </c>
      <c r="M234" s="6">
        <f t="shared" si="120"/>
        <v>95.979994338020219</v>
      </c>
      <c r="N234" s="6">
        <f t="shared" si="120"/>
        <v>100.12535072222801</v>
      </c>
      <c r="O234" s="6">
        <f t="shared" si="120"/>
        <v>89.510101104487063</v>
      </c>
      <c r="P234" s="6">
        <f t="shared" si="120"/>
        <v>90.091811825668884</v>
      </c>
    </row>
    <row r="235" spans="1:16" x14ac:dyDescent="0.25">
      <c r="A235" t="s">
        <v>10</v>
      </c>
      <c r="C235">
        <v>3313.4249431988401</v>
      </c>
      <c r="D235">
        <v>57670.368875958302</v>
      </c>
      <c r="E235">
        <v>19479.071545371498</v>
      </c>
      <c r="F235">
        <v>246214.61487820899</v>
      </c>
      <c r="G235">
        <v>159448.06642740301</v>
      </c>
      <c r="H235">
        <v>165.239913279532</v>
      </c>
      <c r="J235" s="6" t="s">
        <v>57</v>
      </c>
      <c r="K235" s="6">
        <f t="shared" si="121"/>
        <v>105.89608515578772</v>
      </c>
      <c r="L235" s="6">
        <f t="shared" si="120"/>
        <v>95.62624925466632</v>
      </c>
      <c r="M235" s="6">
        <f t="shared" si="120"/>
        <v>82.489803193775998</v>
      </c>
      <c r="N235" s="6">
        <f t="shared" si="120"/>
        <v>104.15484414604499</v>
      </c>
      <c r="O235" s="6">
        <f t="shared" si="120"/>
        <v>93.075183613971504</v>
      </c>
      <c r="P235" s="6">
        <f t="shared" si="120"/>
        <v>100.78309981301572</v>
      </c>
    </row>
    <row r="236" spans="1:16" x14ac:dyDescent="0.25">
      <c r="A236" t="s">
        <v>10</v>
      </c>
      <c r="C236">
        <v>3284.6581830493301</v>
      </c>
      <c r="D236">
        <v>52066.299985134501</v>
      </c>
      <c r="E236">
        <v>22627.3652020642</v>
      </c>
      <c r="F236">
        <v>261435.79179850899</v>
      </c>
      <c r="G236">
        <v>140197.285990359</v>
      </c>
      <c r="H236">
        <v>173.439716742478</v>
      </c>
      <c r="J236" s="6" t="s">
        <v>57</v>
      </c>
      <c r="K236" s="6">
        <f t="shared" si="121"/>
        <v>99.717863271109721</v>
      </c>
      <c r="L236" s="6">
        <f t="shared" si="120"/>
        <v>107.42858857192158</v>
      </c>
      <c r="M236" s="6">
        <f t="shared" si="120"/>
        <v>91.913854025772494</v>
      </c>
      <c r="N236" s="6">
        <f t="shared" si="120"/>
        <v>104.79885148353807</v>
      </c>
      <c r="O236" s="6">
        <f t="shared" si="120"/>
        <v>88.314676035807011</v>
      </c>
      <c r="P236" s="6">
        <f t="shared" si="120"/>
        <v>91.118747185755637</v>
      </c>
    </row>
    <row r="237" spans="1:16" x14ac:dyDescent="0.25">
      <c r="A237" t="s">
        <v>10</v>
      </c>
      <c r="C237">
        <v>3256.6734200972801</v>
      </c>
      <c r="D237">
        <v>54545.647603474303</v>
      </c>
      <c r="E237">
        <v>21703.582577672099</v>
      </c>
      <c r="F237">
        <v>253790.69421733299</v>
      </c>
      <c r="G237">
        <v>153528.42489753399</v>
      </c>
      <c r="H237">
        <v>173.826651893774</v>
      </c>
      <c r="J237" s="6" t="s">
        <v>57</v>
      </c>
      <c r="K237" s="6">
        <f t="shared" si="121"/>
        <v>104.91387624169417</v>
      </c>
      <c r="L237" s="6">
        <f t="shared" si="120"/>
        <v>107.32883570402652</v>
      </c>
      <c r="M237" s="6">
        <f t="shared" si="120"/>
        <v>90.878969939081259</v>
      </c>
      <c r="N237" s="6">
        <f t="shared" si="120"/>
        <v>107.41224037518815</v>
      </c>
      <c r="O237" s="6">
        <f t="shared" si="120"/>
        <v>102.75553645181186</v>
      </c>
      <c r="P237" s="6">
        <f t="shared" si="120"/>
        <v>95.256506382360541</v>
      </c>
    </row>
    <row r="238" spans="1:16" x14ac:dyDescent="0.25">
      <c r="A238" t="s">
        <v>10</v>
      </c>
      <c r="C238">
        <v>3292.38082495447</v>
      </c>
      <c r="D238">
        <v>57232.771984964602</v>
      </c>
      <c r="E238">
        <v>17413.833379345499</v>
      </c>
      <c r="F238">
        <v>257799.06135190799</v>
      </c>
      <c r="G238">
        <v>140069.86769733901</v>
      </c>
      <c r="H238">
        <v>168.85254519026</v>
      </c>
      <c r="J238" s="6" t="s">
        <v>57</v>
      </c>
      <c r="K238" s="6">
        <f t="shared" si="121"/>
        <v>97.849140078806926</v>
      </c>
      <c r="L238" s="6">
        <f t="shared" si="120"/>
        <v>99.726617140242709</v>
      </c>
      <c r="M238" s="6">
        <f t="shared" si="120"/>
        <v>81.374183469116048</v>
      </c>
      <c r="N238" s="6">
        <f t="shared" si="120"/>
        <v>90.334778768259085</v>
      </c>
      <c r="O238" s="6">
        <f t="shared" si="120"/>
        <v>82.668784690425909</v>
      </c>
      <c r="P238" s="6">
        <f t="shared" si="120"/>
        <v>82.70536837378711</v>
      </c>
    </row>
    <row r="239" spans="1:16" x14ac:dyDescent="0.25">
      <c r="A239" t="s">
        <v>10</v>
      </c>
      <c r="C239">
        <v>3274.3005654507801</v>
      </c>
      <c r="D239">
        <v>53998.810762598499</v>
      </c>
      <c r="E239">
        <v>19627.7262205611</v>
      </c>
      <c r="F239">
        <v>268884.452844613</v>
      </c>
      <c r="G239">
        <v>137330.374397418</v>
      </c>
      <c r="H239">
        <v>175.66007882530801</v>
      </c>
      <c r="J239" s="6" t="s">
        <v>57</v>
      </c>
      <c r="K239" s="6">
        <f t="shared" si="121"/>
        <v>97.158076340350334</v>
      </c>
      <c r="L239" s="6">
        <f t="shared" si="120"/>
        <v>89.328693199929688</v>
      </c>
      <c r="M239" s="6">
        <f t="shared" si="120"/>
        <v>72.001509861281519</v>
      </c>
      <c r="N239" s="6">
        <f t="shared" si="120"/>
        <v>92.136338889165003</v>
      </c>
      <c r="O239" s="6">
        <f t="shared" si="120"/>
        <v>87.656917527892503</v>
      </c>
      <c r="P239" s="6">
        <f t="shared" si="120"/>
        <v>100.98631801656352</v>
      </c>
    </row>
    <row r="240" spans="1:16" x14ac:dyDescent="0.25">
      <c r="A240" t="s">
        <v>10</v>
      </c>
      <c r="C240">
        <v>3019.9479511386598</v>
      </c>
      <c r="D240">
        <v>53231.965002442201</v>
      </c>
      <c r="E240">
        <v>17708.169636220799</v>
      </c>
      <c r="F240">
        <v>188499.437235872</v>
      </c>
      <c r="G240">
        <v>135275.75442247701</v>
      </c>
      <c r="H240">
        <v>174.05085223982701</v>
      </c>
      <c r="J240" s="6" t="s">
        <v>57</v>
      </c>
      <c r="K240" s="6">
        <f t="shared" si="121"/>
        <v>93.933903843264289</v>
      </c>
      <c r="L240" s="6">
        <f t="shared" si="120"/>
        <v>114.24065941895834</v>
      </c>
      <c r="M240" s="6">
        <f t="shared" si="120"/>
        <v>91.899174818869099</v>
      </c>
      <c r="N240" s="6">
        <f t="shared" si="120"/>
        <v>93.28262450921477</v>
      </c>
      <c r="O240" s="6">
        <f t="shared" si="120"/>
        <v>88.171036648040442</v>
      </c>
      <c r="P240" s="6">
        <f t="shared" si="120"/>
        <v>102.39241960378553</v>
      </c>
    </row>
    <row r="241" spans="1:16" x14ac:dyDescent="0.25">
      <c r="A241" t="s">
        <v>10</v>
      </c>
      <c r="C241">
        <v>3360.2655251860201</v>
      </c>
      <c r="D241">
        <v>50924.844443500602</v>
      </c>
      <c r="E241">
        <v>24920.894476417001</v>
      </c>
      <c r="F241">
        <v>259264.37172163301</v>
      </c>
      <c r="G241">
        <v>158322.53817239701</v>
      </c>
      <c r="H241">
        <v>178.552845770132</v>
      </c>
      <c r="J241" s="6" t="s">
        <v>57</v>
      </c>
      <c r="K241" s="6">
        <f t="shared" si="121"/>
        <v>105.40745948653135</v>
      </c>
      <c r="L241" s="6">
        <f t="shared" ref="L241:L248" si="122">D293*100/D$273</f>
        <v>117.76613577640359</v>
      </c>
      <c r="M241" s="6">
        <f t="shared" ref="M241:M248" si="123">E293*100/E$273</f>
        <v>97.543329873234526</v>
      </c>
      <c r="N241" s="6">
        <f t="shared" ref="N241:N248" si="124">F293*100/F$273</f>
        <v>114.2478504850251</v>
      </c>
      <c r="O241" s="6">
        <f t="shared" ref="O241:O248" si="125">G293*100/G$273</f>
        <v>95.681100375637698</v>
      </c>
      <c r="P241" s="6">
        <f t="shared" ref="P241:P248" si="126">H293*100/H$273</f>
        <v>102.95561031883521</v>
      </c>
    </row>
    <row r="242" spans="1:16" x14ac:dyDescent="0.25">
      <c r="A242" t="s">
        <v>10</v>
      </c>
      <c r="C242">
        <v>3226.1355987441698</v>
      </c>
      <c r="D242">
        <v>59807.683323069097</v>
      </c>
      <c r="E242">
        <v>19659.580793816</v>
      </c>
      <c r="F242">
        <v>255909.023338784</v>
      </c>
      <c r="G242">
        <v>155800.71778971699</v>
      </c>
      <c r="H242">
        <v>163.15414347473799</v>
      </c>
      <c r="J242" s="6" t="s">
        <v>57</v>
      </c>
      <c r="K242" s="6">
        <f t="shared" si="121"/>
        <v>96.824285593370334</v>
      </c>
      <c r="L242" s="6">
        <f t="shared" si="122"/>
        <v>100.79764793237793</v>
      </c>
      <c r="M242" s="6">
        <f t="shared" si="123"/>
        <v>109.44082706845747</v>
      </c>
      <c r="N242" s="6">
        <f t="shared" si="124"/>
        <v>96.078067040469207</v>
      </c>
      <c r="O242" s="6">
        <f t="shared" si="125"/>
        <v>100.60251546468818</v>
      </c>
      <c r="P242" s="6">
        <f t="shared" si="126"/>
        <v>98.746548282604039</v>
      </c>
    </row>
    <row r="243" spans="1:16" x14ac:dyDescent="0.25">
      <c r="A243" t="s">
        <v>10</v>
      </c>
      <c r="C243">
        <v>3285.9081773958801</v>
      </c>
      <c r="D243">
        <v>59979.825436938598</v>
      </c>
      <c r="E243">
        <v>21077.109303658999</v>
      </c>
      <c r="F243">
        <v>244085.66756567301</v>
      </c>
      <c r="G243">
        <v>114862.28206162799</v>
      </c>
      <c r="H243">
        <v>163.65936273806199</v>
      </c>
      <c r="J243" s="6" t="s">
        <v>57</v>
      </c>
      <c r="K243" s="6">
        <f t="shared" si="121"/>
        <v>99.918832669431367</v>
      </c>
      <c r="L243" s="6">
        <f t="shared" si="122"/>
        <v>93.216429972361595</v>
      </c>
      <c r="M243" s="6">
        <f t="shared" si="123"/>
        <v>97.014878424711455</v>
      </c>
      <c r="N243" s="6">
        <f t="shared" si="124"/>
        <v>93.414272417984094</v>
      </c>
      <c r="O243" s="6">
        <f t="shared" si="125"/>
        <v>88.216561699900936</v>
      </c>
      <c r="P243" s="6">
        <f t="shared" si="126"/>
        <v>101.78738750042241</v>
      </c>
    </row>
    <row r="244" spans="1:16" x14ac:dyDescent="0.25">
      <c r="A244" t="s">
        <v>10</v>
      </c>
      <c r="C244">
        <v>3276.45313573567</v>
      </c>
      <c r="D244">
        <v>59809.934379579099</v>
      </c>
      <c r="E244">
        <v>16856.3783473847</v>
      </c>
      <c r="F244">
        <v>239631.33640552999</v>
      </c>
      <c r="G244">
        <v>132706.15217991499</v>
      </c>
      <c r="H244">
        <v>163.98344100145701</v>
      </c>
      <c r="J244" s="6" t="s">
        <v>57</v>
      </c>
      <c r="K244" s="6">
        <f t="shared" si="121"/>
        <v>104.09981689707722</v>
      </c>
      <c r="L244" s="6">
        <f t="shared" si="122"/>
        <v>120.56709130387505</v>
      </c>
      <c r="M244" s="6">
        <f t="shared" si="123"/>
        <v>108.35456575760439</v>
      </c>
      <c r="N244" s="6">
        <f t="shared" si="124"/>
        <v>112.24585345797465</v>
      </c>
      <c r="O244" s="6">
        <f t="shared" si="125"/>
        <v>105.54590816498168</v>
      </c>
      <c r="P244" s="6">
        <f t="shared" si="126"/>
        <v>103.51573696752578</v>
      </c>
    </row>
    <row r="245" spans="1:16" x14ac:dyDescent="0.25">
      <c r="A245" t="s">
        <v>10</v>
      </c>
      <c r="C245">
        <v>3363.0995738537999</v>
      </c>
      <c r="D245">
        <v>53775.828749814202</v>
      </c>
      <c r="E245">
        <v>18190.490348064301</v>
      </c>
      <c r="F245">
        <v>241245.301450445</v>
      </c>
      <c r="G245">
        <v>142692.56089532599</v>
      </c>
      <c r="H245">
        <v>163.44836729002901</v>
      </c>
      <c r="J245" s="6" t="s">
        <v>57</v>
      </c>
      <c r="K245" s="6">
        <f t="shared" si="121"/>
        <v>98.250563399556441</v>
      </c>
      <c r="L245" s="6">
        <f t="shared" si="122"/>
        <v>102.6404509129636</v>
      </c>
      <c r="M245" s="6">
        <f t="shared" si="123"/>
        <v>108.59677267151078</v>
      </c>
      <c r="N245" s="6">
        <f t="shared" si="124"/>
        <v>100.5671421277826</v>
      </c>
      <c r="O245" s="6">
        <f t="shared" si="125"/>
        <v>94.872638247771377</v>
      </c>
      <c r="P245" s="6">
        <f t="shared" si="126"/>
        <v>88.881682334101868</v>
      </c>
    </row>
    <row r="246" spans="1:16" x14ac:dyDescent="0.25">
      <c r="A246" t="s">
        <v>10</v>
      </c>
      <c r="C246">
        <v>3258.3773697881302</v>
      </c>
      <c r="D246">
        <v>55373.866508101702</v>
      </c>
      <c r="E246">
        <v>18794.198220391201</v>
      </c>
      <c r="F246">
        <v>265921.97753190802</v>
      </c>
      <c r="G246">
        <v>130741.786829196</v>
      </c>
      <c r="H246">
        <v>178.648766048749</v>
      </c>
      <c r="J246" s="6" t="s">
        <v>57</v>
      </c>
      <c r="K246" s="6">
        <f t="shared" si="121"/>
        <v>99.436622712885125</v>
      </c>
      <c r="L246" s="6">
        <f t="shared" si="122"/>
        <v>102.19418808290759</v>
      </c>
      <c r="M246" s="6">
        <f t="shared" si="123"/>
        <v>109.33807262013364</v>
      </c>
      <c r="N246" s="6">
        <f t="shared" si="124"/>
        <v>98.178503494797326</v>
      </c>
      <c r="O246" s="6">
        <f t="shared" si="125"/>
        <v>81.810872937262957</v>
      </c>
      <c r="P246" s="6">
        <f t="shared" si="126"/>
        <v>102.23314183930751</v>
      </c>
    </row>
    <row r="247" spans="1:16" x14ac:dyDescent="0.25">
      <c r="B247" s="3" t="s">
        <v>20</v>
      </c>
      <c r="C247" s="3">
        <f>AVERAGEA(C223:C246)</f>
        <v>3239.8105849690783</v>
      </c>
      <c r="D247" s="3">
        <f t="shared" ref="D247:H247" si="127">AVERAGEA(D223:D246)</f>
        <v>56335.478207932494</v>
      </c>
      <c r="E247" s="3">
        <f t="shared" si="127"/>
        <v>19124.478823787587</v>
      </c>
      <c r="F247" s="3">
        <f t="shared" si="127"/>
        <v>244009.57052956449</v>
      </c>
      <c r="G247" s="3">
        <f t="shared" si="127"/>
        <v>146058.08504463176</v>
      </c>
      <c r="H247" s="3">
        <f t="shared" si="127"/>
        <v>168.57209116529063</v>
      </c>
      <c r="J247" s="6" t="s">
        <v>57</v>
      </c>
      <c r="K247" s="6">
        <f>C299*100/C$273</f>
        <v>102.26812031166365</v>
      </c>
      <c r="L247" s="6">
        <f t="shared" si="122"/>
        <v>106.9114487041501</v>
      </c>
      <c r="M247" s="6">
        <f t="shared" si="123"/>
        <v>107.41509651578539</v>
      </c>
      <c r="N247" s="6">
        <f t="shared" si="124"/>
        <v>102.11726660311119</v>
      </c>
      <c r="O247" s="6">
        <f t="shared" si="125"/>
        <v>114.47352781775029</v>
      </c>
      <c r="P247" s="6">
        <f t="shared" si="126"/>
        <v>107.2764498540671</v>
      </c>
    </row>
    <row r="248" spans="1:16" x14ac:dyDescent="0.25">
      <c r="B248" s="3" t="s">
        <v>17</v>
      </c>
      <c r="C248" s="3">
        <f>TRIMMEAN(C223:C246,0.1)</f>
        <v>3257.9577546106334</v>
      </c>
      <c r="D248" s="3">
        <f t="shared" ref="D248:H248" si="128">TRIMMEAN(D223:D246,0.1)</f>
        <v>56415.763959542761</v>
      </c>
      <c r="E248" s="3">
        <f t="shared" si="128"/>
        <v>18977.267418177191</v>
      </c>
      <c r="F248" s="3">
        <f t="shared" si="128"/>
        <v>245402.08193768465</v>
      </c>
      <c r="G248" s="3">
        <f t="shared" si="128"/>
        <v>143851.3916587352</v>
      </c>
      <c r="H248" s="3">
        <f t="shared" si="128"/>
        <v>168.62224671981127</v>
      </c>
      <c r="J248" s="6" t="s">
        <v>57</v>
      </c>
      <c r="K248" s="6">
        <f>C300*100/C$273</f>
        <v>100.97473598954012</v>
      </c>
      <c r="L248" s="6">
        <f t="shared" si="122"/>
        <v>108.47599368481848</v>
      </c>
      <c r="M248" s="6">
        <f t="shared" si="123"/>
        <v>82.820085349102953</v>
      </c>
      <c r="N248" s="6">
        <f t="shared" si="124"/>
        <v>100.99648035277805</v>
      </c>
      <c r="O248" s="6">
        <f t="shared" si="125"/>
        <v>97.623764226578714</v>
      </c>
      <c r="P248" s="6">
        <f t="shared" si="126"/>
        <v>100.06595954895255</v>
      </c>
    </row>
    <row r="249" spans="1:16" x14ac:dyDescent="0.25">
      <c r="B249" s="3" t="s">
        <v>18</v>
      </c>
      <c r="C249" s="3">
        <f>_xlfn.STDEV.S(C223:C246)</f>
        <v>192.72766764753942</v>
      </c>
      <c r="D249" s="3">
        <f t="shared" ref="D249:H249" si="129">_xlfn.STDEV.S(D223:D246)</f>
        <v>2970.1989155991091</v>
      </c>
      <c r="E249" s="3">
        <f>_xlfn.STDEV.S(E223:E246)</f>
        <v>3670.5643645656514</v>
      </c>
      <c r="F249" s="3">
        <f t="shared" si="129"/>
        <v>19654.853857403399</v>
      </c>
      <c r="G249" s="3">
        <f t="shared" si="129"/>
        <v>22039.438333752143</v>
      </c>
      <c r="H249" s="3">
        <f t="shared" si="129"/>
        <v>5.4672002928132768</v>
      </c>
      <c r="J249" s="3" t="s">
        <v>61</v>
      </c>
      <c r="K249" s="3">
        <f>AVERAGEA(K225:K248)</f>
        <v>101.02704200458213</v>
      </c>
      <c r="L249" s="3">
        <f t="shared" ref="L249:P249" si="130">AVERAGEA(L225:L248)</f>
        <v>101.28984958317555</v>
      </c>
      <c r="M249" s="3">
        <f t="shared" si="130"/>
        <v>96.660130924545413</v>
      </c>
      <c r="N249" s="3">
        <f t="shared" si="130"/>
        <v>100.50974383722881</v>
      </c>
      <c r="O249" s="3">
        <f t="shared" si="130"/>
        <v>96.191262217570895</v>
      </c>
      <c r="P249" s="3">
        <f t="shared" si="130"/>
        <v>97.913167514723298</v>
      </c>
    </row>
    <row r="250" spans="1:16" x14ac:dyDescent="0.25">
      <c r="B250" s="3" t="s">
        <v>9</v>
      </c>
      <c r="C250" s="3">
        <f>C249/SQRT(24)</f>
        <v>39.340370421097766</v>
      </c>
      <c r="D250" s="3">
        <f t="shared" ref="D250:H250" si="131">D249/SQRT(24)</f>
        <v>606.28931481547806</v>
      </c>
      <c r="E250" s="3">
        <f t="shared" si="131"/>
        <v>749.25081343575152</v>
      </c>
      <c r="F250" s="3">
        <f t="shared" si="131"/>
        <v>4012.0302433010011</v>
      </c>
      <c r="G250" s="3">
        <f t="shared" si="131"/>
        <v>4498.7815112690214</v>
      </c>
      <c r="H250" s="3">
        <f t="shared" si="131"/>
        <v>1.1159875865822759</v>
      </c>
      <c r="J250" s="3" t="s">
        <v>17</v>
      </c>
      <c r="K250" s="3">
        <f>TRIMMEAN(K225:K248,0.1)</f>
        <v>101.12813723231449</v>
      </c>
      <c r="L250" s="3">
        <f t="shared" ref="L250:P250" si="132">TRIMMEAN(L225:L248,0.1)</f>
        <v>100.95730024965492</v>
      </c>
      <c r="M250" s="3">
        <f t="shared" si="132"/>
        <v>96.986854484259439</v>
      </c>
      <c r="N250" s="3">
        <f t="shared" si="132"/>
        <v>100.34778285637304</v>
      </c>
      <c r="O250" s="3">
        <f t="shared" si="132"/>
        <v>95.98357795375118</v>
      </c>
      <c r="P250" s="3">
        <f t="shared" si="132"/>
        <v>98.029646831108536</v>
      </c>
    </row>
    <row r="251" spans="1:16" x14ac:dyDescent="0.25">
      <c r="J251" s="3" t="s">
        <v>18</v>
      </c>
      <c r="K251" s="3">
        <f>_xlfn.STDEV.S(K225:K248)</f>
        <v>3.218133073213576</v>
      </c>
      <c r="L251" s="3">
        <f t="shared" ref="L251:P251" si="133">_xlfn.STDEV.S(L225:L248)</f>
        <v>8.1114265074507106</v>
      </c>
      <c r="M251" s="3">
        <f t="shared" si="133"/>
        <v>11.663998871648959</v>
      </c>
      <c r="N251" s="3">
        <f t="shared" si="133"/>
        <v>6.7186142422123361</v>
      </c>
      <c r="O251" s="3">
        <f t="shared" si="133"/>
        <v>10.405747569916654</v>
      </c>
      <c r="P251" s="3">
        <f t="shared" si="133"/>
        <v>6.9469374527251047</v>
      </c>
    </row>
    <row r="252" spans="1:16" x14ac:dyDescent="0.25">
      <c r="A252" t="s">
        <v>60</v>
      </c>
      <c r="C252">
        <v>6.6564120794222399</v>
      </c>
      <c r="D252">
        <v>225.33144915841902</v>
      </c>
      <c r="E252">
        <v>71.069010905054498</v>
      </c>
      <c r="F252">
        <v>839.02622666292098</v>
      </c>
      <c r="G252">
        <v>707.51783022771997</v>
      </c>
      <c r="H252">
        <v>0.33424809902356201</v>
      </c>
      <c r="J252" s="3" t="s">
        <v>9</v>
      </c>
      <c r="K252" s="3">
        <f>K251/SQRT(24)</f>
        <v>0.65689866281233011</v>
      </c>
      <c r="L252" s="3">
        <f t="shared" ref="L252:P252" si="134">L251/SQRT(24)</f>
        <v>1.6557380024450079</v>
      </c>
      <c r="M252" s="3">
        <f t="shared" si="134"/>
        <v>2.3809037996615574</v>
      </c>
      <c r="N252" s="3">
        <f t="shared" si="134"/>
        <v>1.3714313893346746</v>
      </c>
      <c r="O252" s="3">
        <f t="shared" si="134"/>
        <v>2.1240643282084855</v>
      </c>
      <c r="P252" s="3">
        <f t="shared" si="134"/>
        <v>1.4180376695172037</v>
      </c>
    </row>
    <row r="253" spans="1:16" x14ac:dyDescent="0.25">
      <c r="A253" t="s">
        <v>60</v>
      </c>
      <c r="C253">
        <v>6.5940949426283799</v>
      </c>
      <c r="D253">
        <v>199.01759009230301</v>
      </c>
      <c r="E253">
        <v>76.771362017635795</v>
      </c>
      <c r="F253">
        <v>864.04460013646906</v>
      </c>
      <c r="G253">
        <v>911.87791432355903</v>
      </c>
      <c r="H253">
        <v>0.30150529349969102</v>
      </c>
      <c r="K253" s="6"/>
    </row>
    <row r="254" spans="1:16" x14ac:dyDescent="0.25">
      <c r="A254" t="s">
        <v>60</v>
      </c>
      <c r="C254">
        <v>6.2979584786322507</v>
      </c>
      <c r="D254">
        <v>201.08261627190799</v>
      </c>
      <c r="E254">
        <v>64.314769781414498</v>
      </c>
      <c r="F254">
        <v>928.35936991788299</v>
      </c>
      <c r="G254">
        <v>651.22510584643203</v>
      </c>
      <c r="H254">
        <v>0.30106428113272105</v>
      </c>
      <c r="K254" s="6"/>
    </row>
    <row r="255" spans="1:16" x14ac:dyDescent="0.25">
      <c r="A255" t="s">
        <v>60</v>
      </c>
      <c r="C255">
        <v>6.5506188518273198</v>
      </c>
      <c r="D255">
        <v>215.34956657979299</v>
      </c>
      <c r="E255">
        <v>68.832360565750704</v>
      </c>
      <c r="F255">
        <v>960.33682625406698</v>
      </c>
      <c r="G255">
        <v>647.04522711827804</v>
      </c>
      <c r="H255">
        <v>0.33940914100915803</v>
      </c>
      <c r="K255" s="6"/>
    </row>
    <row r="256" spans="1:16" x14ac:dyDescent="0.25">
      <c r="A256" t="s">
        <v>60</v>
      </c>
      <c r="C256">
        <v>6.5891710727669297</v>
      </c>
      <c r="D256">
        <v>204.802985153126</v>
      </c>
      <c r="E256">
        <v>72.043393231087805</v>
      </c>
      <c r="F256">
        <v>937.71565475309001</v>
      </c>
      <c r="G256">
        <v>753.65704787068398</v>
      </c>
      <c r="H256">
        <v>0.34937591701280202</v>
      </c>
      <c r="K256" s="6"/>
    </row>
    <row r="257" spans="1:8" x14ac:dyDescent="0.25">
      <c r="A257" t="s">
        <v>60</v>
      </c>
      <c r="C257">
        <v>6.3796533949523804</v>
      </c>
      <c r="D257">
        <v>188.63709656211898</v>
      </c>
      <c r="E257">
        <v>68.505721036000907</v>
      </c>
      <c r="F257">
        <v>882.41945775069905</v>
      </c>
      <c r="G257">
        <v>579.43638072328497</v>
      </c>
      <c r="H257">
        <v>0.27983013942121199</v>
      </c>
    </row>
    <row r="258" spans="1:8" x14ac:dyDescent="0.25">
      <c r="A258" t="s">
        <v>60</v>
      </c>
      <c r="C258">
        <v>5.9435501452650596</v>
      </c>
      <c r="D258">
        <v>205.24034994719801</v>
      </c>
      <c r="E258">
        <v>71.395650434804296</v>
      </c>
      <c r="F258">
        <v>849.01364550476194</v>
      </c>
      <c r="G258">
        <v>614.608260935158</v>
      </c>
      <c r="H258">
        <v>0.30933602025474499</v>
      </c>
    </row>
    <row r="259" spans="1:8" x14ac:dyDescent="0.25">
      <c r="A259" t="s">
        <v>60</v>
      </c>
      <c r="C259">
        <v>6.5822462343567203</v>
      </c>
      <c r="D259">
        <v>201.27084922125499</v>
      </c>
      <c r="E259">
        <v>65.903677324434696</v>
      </c>
      <c r="F259">
        <v>909.85717824968299</v>
      </c>
      <c r="G259">
        <v>808.975389925939</v>
      </c>
      <c r="H259">
        <v>0.33345211115259005</v>
      </c>
    </row>
    <row r="260" spans="1:8" x14ac:dyDescent="0.25">
      <c r="A260" t="s">
        <v>60</v>
      </c>
      <c r="C260">
        <v>6.5626195702503605</v>
      </c>
      <c r="D260">
        <v>208.41816503323801</v>
      </c>
      <c r="E260">
        <v>69.851032997512803</v>
      </c>
      <c r="F260">
        <v>927.01959421958793</v>
      </c>
      <c r="G260">
        <v>706.78150721997895</v>
      </c>
      <c r="H260">
        <v>0.36311381790644998</v>
      </c>
    </row>
    <row r="261" spans="1:8" x14ac:dyDescent="0.25">
      <c r="A261" t="s">
        <v>60</v>
      </c>
      <c r="C261">
        <v>6.1021256579502401</v>
      </c>
      <c r="D261">
        <v>212.797349237172</v>
      </c>
      <c r="E261">
        <v>66.141736642726897</v>
      </c>
      <c r="F261">
        <v>899.20540782190994</v>
      </c>
      <c r="G261">
        <v>609.34327461664793</v>
      </c>
      <c r="H261">
        <v>0.31878464140341101</v>
      </c>
    </row>
    <row r="262" spans="1:8" x14ac:dyDescent="0.25">
      <c r="A262" t="s">
        <v>60</v>
      </c>
      <c r="C262">
        <v>6.7158742971775798</v>
      </c>
      <c r="D262">
        <v>215.49350942341201</v>
      </c>
      <c r="E262">
        <v>80.021148525485501</v>
      </c>
      <c r="F262">
        <v>913.85436029170603</v>
      </c>
      <c r="G262">
        <v>685.13471804503502</v>
      </c>
      <c r="H262">
        <v>0.32957773635342802</v>
      </c>
    </row>
    <row r="263" spans="1:8" x14ac:dyDescent="0.25">
      <c r="A263" t="s">
        <v>60</v>
      </c>
      <c r="C263">
        <v>6.2939465041203606</v>
      </c>
      <c r="D263">
        <v>210.09011652449999</v>
      </c>
      <c r="E263">
        <v>90.578802478585104</v>
      </c>
      <c r="F263">
        <v>1016.646159425</v>
      </c>
      <c r="G263">
        <v>708.40363234229596</v>
      </c>
      <c r="H263">
        <v>0.337806834463454</v>
      </c>
    </row>
    <row r="264" spans="1:8" x14ac:dyDescent="0.25">
      <c r="A264" t="s">
        <v>60</v>
      </c>
      <c r="C264">
        <v>6.4542387118691904</v>
      </c>
      <c r="D264">
        <v>210.411219791034</v>
      </c>
      <c r="E264">
        <v>86.0833567471132</v>
      </c>
      <c r="F264">
        <v>974.78093698486805</v>
      </c>
      <c r="G264">
        <v>616.80615743194903</v>
      </c>
      <c r="H264">
        <v>0.30375543247733899</v>
      </c>
    </row>
    <row r="265" spans="1:8" x14ac:dyDescent="0.25">
      <c r="A265" t="s">
        <v>60</v>
      </c>
      <c r="C265">
        <v>6.4387373178046099</v>
      </c>
      <c r="D265">
        <v>223.86987566936901</v>
      </c>
      <c r="E265">
        <v>87.716554395862204</v>
      </c>
      <c r="F265">
        <v>934.88662424966299</v>
      </c>
      <c r="G265">
        <v>809.08611519026101</v>
      </c>
      <c r="H265">
        <v>0.31700828048903901</v>
      </c>
    </row>
    <row r="266" spans="1:8" x14ac:dyDescent="0.25">
      <c r="A266" t="s">
        <v>60</v>
      </c>
      <c r="C266">
        <v>6.2687389753257499</v>
      </c>
      <c r="D266">
        <v>221.278904484235</v>
      </c>
      <c r="E266">
        <v>59.6366273638114</v>
      </c>
      <c r="F266">
        <v>938.96131397671195</v>
      </c>
      <c r="G266">
        <v>639.05639929744802</v>
      </c>
      <c r="H266">
        <v>0.330617575060138</v>
      </c>
    </row>
    <row r="267" spans="1:8" x14ac:dyDescent="0.25">
      <c r="A267" t="s">
        <v>60</v>
      </c>
      <c r="C267">
        <v>6.49360830243194</v>
      </c>
      <c r="D267">
        <v>213.854775511447</v>
      </c>
      <c r="E267">
        <v>93.806443933570392</v>
      </c>
      <c r="F267">
        <v>956.87666174400601</v>
      </c>
      <c r="G267">
        <v>815.502644257719</v>
      </c>
      <c r="H267">
        <v>0.30610660713624704</v>
      </c>
    </row>
    <row r="268" spans="1:8" x14ac:dyDescent="0.25">
      <c r="A268" t="s">
        <v>60</v>
      </c>
      <c r="C268">
        <v>6.5505343361646604</v>
      </c>
      <c r="D268">
        <v>191.864738017104</v>
      </c>
      <c r="E268">
        <v>68.350705665950201</v>
      </c>
      <c r="F268">
        <v>914.95607667170896</v>
      </c>
      <c r="G268">
        <v>580.29450152178094</v>
      </c>
      <c r="H268">
        <v>0.33335247902711901</v>
      </c>
    </row>
    <row r="269" spans="1:8" x14ac:dyDescent="0.25">
      <c r="A269" t="s">
        <v>60</v>
      </c>
      <c r="C269">
        <v>6.80416962835743</v>
      </c>
      <c r="D269">
        <v>220.813858374083</v>
      </c>
      <c r="E269">
        <v>90.523439846424097</v>
      </c>
      <c r="F269">
        <v>971.07717689329809</v>
      </c>
      <c r="G269">
        <v>824.100461032319</v>
      </c>
      <c r="H269">
        <v>0.36026678286821001</v>
      </c>
    </row>
    <row r="270" spans="1:8" x14ac:dyDescent="0.25">
      <c r="A270" t="s">
        <v>60</v>
      </c>
      <c r="C270">
        <v>6.4583975646430298</v>
      </c>
      <c r="D270">
        <v>198.89579230154899</v>
      </c>
      <c r="E270">
        <v>81.753998912124302</v>
      </c>
      <c r="F270">
        <v>962.31880848543096</v>
      </c>
      <c r="G270">
        <v>643.83973071615696</v>
      </c>
      <c r="H270">
        <v>0.32484023288200398</v>
      </c>
    </row>
    <row r="271" spans="1:8" x14ac:dyDescent="0.25">
      <c r="A271" t="s">
        <v>60</v>
      </c>
      <c r="C271">
        <v>6.1108405482179098</v>
      </c>
      <c r="D271">
        <v>210.99252742872397</v>
      </c>
      <c r="E271">
        <v>64.746598312270208</v>
      </c>
      <c r="F271">
        <v>918.23908075885606</v>
      </c>
      <c r="G271">
        <v>633.32636686878698</v>
      </c>
      <c r="H271">
        <v>0.29176288867970901</v>
      </c>
    </row>
    <row r="272" spans="1:8" x14ac:dyDescent="0.25">
      <c r="A272" t="s">
        <v>60</v>
      </c>
      <c r="C272">
        <v>6.9412229684198703</v>
      </c>
      <c r="D272">
        <v>249.36990404271799</v>
      </c>
      <c r="E272">
        <v>85.983704009223388</v>
      </c>
      <c r="F272">
        <v>1105.7744609409701</v>
      </c>
      <c r="G272">
        <v>865.97675599888703</v>
      </c>
      <c r="H272">
        <v>0.34978767427651503</v>
      </c>
    </row>
    <row r="273" spans="1:8" x14ac:dyDescent="0.25">
      <c r="B273" s="3" t="s">
        <v>22</v>
      </c>
      <c r="C273" s="3">
        <f>AVERAGEA(C251:C272)</f>
        <v>6.466131408694487</v>
      </c>
      <c r="D273" s="3">
        <f t="shared" ref="D273:H273" si="135">AVERAGEA(D251:D272)</f>
        <v>210.89920184879551</v>
      </c>
      <c r="E273" s="3">
        <f t="shared" si="135"/>
        <v>75.430004529849654</v>
      </c>
      <c r="F273" s="3">
        <f t="shared" si="135"/>
        <v>933.58902960444243</v>
      </c>
      <c r="G273" s="3">
        <f t="shared" si="135"/>
        <v>705.33311531001527</v>
      </c>
      <c r="H273" s="3">
        <f t="shared" si="135"/>
        <v>0.32452390407283538</v>
      </c>
    </row>
    <row r="274" spans="1:8" x14ac:dyDescent="0.25">
      <c r="B274" s="3" t="s">
        <v>17</v>
      </c>
      <c r="C274" s="3">
        <f>TRIMMEAN(C251:C272,0.1)</f>
        <v>6.4686308667841725</v>
      </c>
      <c r="D274" s="3">
        <f t="shared" ref="D274:H274" si="136">TRIMMEAN(D251:D272,0.1)</f>
        <v>210.04611780104574</v>
      </c>
      <c r="E274" s="3">
        <f t="shared" si="136"/>
        <v>75.294053885761102</v>
      </c>
      <c r="F274" s="3">
        <f t="shared" si="136"/>
        <v>929.5036281099683</v>
      </c>
      <c r="G274" s="3">
        <f t="shared" si="136"/>
        <v>701.08848034018308</v>
      </c>
      <c r="H274" s="3">
        <f t="shared" si="136"/>
        <v>0.3248451593790464</v>
      </c>
    </row>
    <row r="275" spans="1:8" x14ac:dyDescent="0.25">
      <c r="B275" s="3" t="s">
        <v>18</v>
      </c>
      <c r="C275" s="3">
        <f>_xlfn.STDEV.S(C251:C272)</f>
        <v>0.23927282714168285</v>
      </c>
      <c r="D275" s="3">
        <f t="shared" ref="D275:H275" si="137">_xlfn.STDEV.S(D251:D272)</f>
        <v>13.274588825422116</v>
      </c>
      <c r="E275" s="3">
        <f t="shared" si="137"/>
        <v>10.289102386793555</v>
      </c>
      <c r="F275" s="3">
        <f t="shared" si="137"/>
        <v>58.359769953622902</v>
      </c>
      <c r="G275" s="3">
        <f t="shared" si="137"/>
        <v>98.850114579276905</v>
      </c>
      <c r="H275" s="3">
        <f t="shared" si="137"/>
        <v>2.2335242932887665E-2</v>
      </c>
    </row>
    <row r="276" spans="1:8" x14ac:dyDescent="0.25">
      <c r="B276" s="3" t="s">
        <v>9</v>
      </c>
      <c r="C276" s="3">
        <f>C275/SQRT(24)</f>
        <v>4.8841361317523715E-2</v>
      </c>
      <c r="D276" s="3">
        <f t="shared" ref="D276:H276" si="138">D275/SQRT(24)</f>
        <v>2.7096640972946395</v>
      </c>
      <c r="E276" s="3">
        <f t="shared" si="138"/>
        <v>2.1002542299080611</v>
      </c>
      <c r="F276" s="3">
        <f t="shared" si="138"/>
        <v>11.912638157715435</v>
      </c>
      <c r="G276" s="3">
        <f t="shared" si="138"/>
        <v>20.177695144573391</v>
      </c>
      <c r="H276" s="3">
        <f t="shared" si="138"/>
        <v>4.5591623722232343E-3</v>
      </c>
    </row>
    <row r="277" spans="1:8" x14ac:dyDescent="0.25">
      <c r="A277" t="s">
        <v>57</v>
      </c>
      <c r="C277">
        <v>6.5471422450534105</v>
      </c>
      <c r="D277">
        <v>206.56351685584499</v>
      </c>
      <c r="E277">
        <v>78.38241461352041</v>
      </c>
      <c r="F277">
        <v>912.33742417049496</v>
      </c>
      <c r="G277">
        <v>701.94281316910906</v>
      </c>
      <c r="H277">
        <v>0.31172502621534603</v>
      </c>
    </row>
    <row r="278" spans="1:8" x14ac:dyDescent="0.25">
      <c r="A278" t="s">
        <v>57</v>
      </c>
      <c r="C278">
        <v>6.7802059005870197</v>
      </c>
      <c r="D278">
        <v>203.35248419050799</v>
      </c>
      <c r="E278">
        <v>73.953404040641701</v>
      </c>
      <c r="F278">
        <v>933.29771670664297</v>
      </c>
      <c r="G278">
        <v>827.28934864479197</v>
      </c>
      <c r="H278">
        <v>0.35572015977049104</v>
      </c>
    </row>
    <row r="279" spans="1:8" x14ac:dyDescent="0.25">
      <c r="A279" t="s">
        <v>57</v>
      </c>
      <c r="C279">
        <v>6.5030330315222296</v>
      </c>
      <c r="D279">
        <v>209.32611220067901</v>
      </c>
      <c r="E279">
        <v>63.617200616186096</v>
      </c>
      <c r="F279">
        <v>958.44342423416197</v>
      </c>
      <c r="G279">
        <v>776.00694247407307</v>
      </c>
      <c r="H279">
        <v>0.300309386783434</v>
      </c>
    </row>
    <row r="280" spans="1:8" x14ac:dyDescent="0.25">
      <c r="A280" t="s">
        <v>57</v>
      </c>
      <c r="C280">
        <v>6.6714077130077607</v>
      </c>
      <c r="D280">
        <v>195.60171568797102</v>
      </c>
      <c r="E280">
        <v>86.088893010329301</v>
      </c>
      <c r="F280">
        <v>901.220607632569</v>
      </c>
      <c r="G280">
        <v>700.16567267674191</v>
      </c>
      <c r="H280">
        <v>0.35878850636652099</v>
      </c>
    </row>
    <row r="281" spans="1:8" x14ac:dyDescent="0.25">
      <c r="A281" t="s">
        <v>57</v>
      </c>
      <c r="C281">
        <v>6.6142978462882303</v>
      </c>
      <c r="D281">
        <v>203.46320945483001</v>
      </c>
      <c r="E281">
        <v>72.226089917218999</v>
      </c>
      <c r="F281">
        <v>874.28115082303509</v>
      </c>
      <c r="G281">
        <v>692.43151296385201</v>
      </c>
      <c r="H281">
        <v>0.30764907921594298</v>
      </c>
    </row>
    <row r="282" spans="1:8" x14ac:dyDescent="0.25">
      <c r="A282" t="s">
        <v>57</v>
      </c>
      <c r="C282">
        <v>6.7186868190101201</v>
      </c>
      <c r="D282">
        <v>208.37941119072602</v>
      </c>
      <c r="E282">
        <v>75.4371225825561</v>
      </c>
      <c r="F282">
        <v>921.87640569183191</v>
      </c>
      <c r="G282">
        <v>687.37136838433798</v>
      </c>
      <c r="H282">
        <v>0.31041691525461601</v>
      </c>
    </row>
    <row r="283" spans="1:8" x14ac:dyDescent="0.25">
      <c r="A283" t="s">
        <v>57</v>
      </c>
      <c r="C283">
        <v>6.4953664924451697</v>
      </c>
      <c r="D283">
        <v>194.62733336193699</v>
      </c>
      <c r="E283">
        <v>84.189954727207606</v>
      </c>
      <c r="F283">
        <v>1059.69060593017</v>
      </c>
      <c r="G283">
        <v>561.87535380182101</v>
      </c>
      <c r="H283">
        <v>0.29102191443235398</v>
      </c>
    </row>
    <row r="284" spans="1:8" x14ac:dyDescent="0.25">
      <c r="A284" t="s">
        <v>57</v>
      </c>
      <c r="C284">
        <v>6.3427083089702805</v>
      </c>
      <c r="D284">
        <v>206.292239958257</v>
      </c>
      <c r="E284">
        <v>60.312051476175405</v>
      </c>
      <c r="F284">
        <v>871.86180379760003</v>
      </c>
      <c r="G284">
        <v>598.436836080935</v>
      </c>
      <c r="H284">
        <v>0.296814010042944</v>
      </c>
    </row>
    <row r="285" spans="1:8" x14ac:dyDescent="0.25">
      <c r="A285" t="s">
        <v>57</v>
      </c>
      <c r="C285">
        <v>6.7987464744691799</v>
      </c>
      <c r="D285">
        <v>197.04114412415601</v>
      </c>
      <c r="E285">
        <v>79.2183903591513</v>
      </c>
      <c r="F285">
        <v>989.30255540069402</v>
      </c>
      <c r="G285">
        <v>785.6289679436519</v>
      </c>
      <c r="H285">
        <v>0.32699753478539201</v>
      </c>
    </row>
    <row r="286" spans="1:8" x14ac:dyDescent="0.25">
      <c r="A286" t="s">
        <v>57</v>
      </c>
      <c r="C286">
        <v>6.3535987335133699</v>
      </c>
      <c r="D286">
        <v>209.912956101585</v>
      </c>
      <c r="E286">
        <v>72.397714076918092</v>
      </c>
      <c r="F286">
        <v>934.75929019569298</v>
      </c>
      <c r="G286">
        <v>631.34438463742299</v>
      </c>
      <c r="H286">
        <v>0.29236946498661304</v>
      </c>
    </row>
    <row r="287" spans="1:8" x14ac:dyDescent="0.25">
      <c r="A287" t="s">
        <v>57</v>
      </c>
      <c r="C287">
        <v>6.8473800228362496</v>
      </c>
      <c r="D287">
        <v>201.67499643603102</v>
      </c>
      <c r="E287">
        <v>62.222062285729301</v>
      </c>
      <c r="F287">
        <v>972.37819874908098</v>
      </c>
      <c r="G287">
        <v>656.49009216494198</v>
      </c>
      <c r="H287">
        <v>0.32706525015882104</v>
      </c>
    </row>
    <row r="288" spans="1:8" x14ac:dyDescent="0.25">
      <c r="A288" t="s">
        <v>57</v>
      </c>
      <c r="C288">
        <v>6.4478880770522498</v>
      </c>
      <c r="D288">
        <v>226.56603585560899</v>
      </c>
      <c r="E288">
        <v>69.330624255199595</v>
      </c>
      <c r="F288">
        <v>978.39058060176399</v>
      </c>
      <c r="G288">
        <v>622.91265575930504</v>
      </c>
      <c r="H288">
        <v>0.29570211570947103</v>
      </c>
    </row>
    <row r="289" spans="1:8" x14ac:dyDescent="0.25">
      <c r="A289" t="s">
        <v>57</v>
      </c>
      <c r="C289">
        <v>6.7838691037430499</v>
      </c>
      <c r="D289">
        <v>226.35565785339699</v>
      </c>
      <c r="E289">
        <v>68.550011141729698</v>
      </c>
      <c r="F289">
        <v>1002.78889259511</v>
      </c>
      <c r="G289">
        <v>724.76882640908298</v>
      </c>
      <c r="H289">
        <v>0.309130133395426</v>
      </c>
    </row>
    <row r="290" spans="1:8" x14ac:dyDescent="0.25">
      <c r="A290" t="s">
        <v>57</v>
      </c>
      <c r="C290">
        <v>6.3270539797731997</v>
      </c>
      <c r="D290">
        <v>210.32263957957599</v>
      </c>
      <c r="E290">
        <v>61.380550276882403</v>
      </c>
      <c r="F290">
        <v>843.35558449790994</v>
      </c>
      <c r="G290">
        <v>583.09031444591005</v>
      </c>
      <c r="H290">
        <v>0.26839869032443403</v>
      </c>
    </row>
    <row r="291" spans="1:8" x14ac:dyDescent="0.25">
      <c r="A291" t="s">
        <v>57</v>
      </c>
      <c r="C291">
        <v>6.2823688903267598</v>
      </c>
      <c r="D291">
        <v>188.39350098061098</v>
      </c>
      <c r="E291">
        <v>54.310742149924799</v>
      </c>
      <c r="F291">
        <v>860.17475214841602</v>
      </c>
      <c r="G291">
        <v>618.273267184215</v>
      </c>
      <c r="H291">
        <v>0.32772474180676103</v>
      </c>
    </row>
    <row r="292" spans="1:8" x14ac:dyDescent="0.25">
      <c r="A292" t="s">
        <v>57</v>
      </c>
      <c r="C292">
        <v>6.0738896598221901</v>
      </c>
      <c r="D292">
        <v>240.932638901384</v>
      </c>
      <c r="E292">
        <v>69.319551728767408</v>
      </c>
      <c r="F292">
        <v>870.87634894513394</v>
      </c>
      <c r="G292">
        <v>621.89951959075893</v>
      </c>
      <c r="H292">
        <v>0.332287877572844</v>
      </c>
    </row>
    <row r="293" spans="1:8" x14ac:dyDescent="0.25">
      <c r="A293" t="s">
        <v>57</v>
      </c>
      <c r="C293">
        <v>6.8157848449655205</v>
      </c>
      <c r="D293">
        <v>248.367840400604</v>
      </c>
      <c r="E293">
        <v>73.576938141946997</v>
      </c>
      <c r="F293">
        <v>1066.60539868708</v>
      </c>
      <c r="G293">
        <v>674.87048604238805</v>
      </c>
      <c r="H293">
        <v>0.33411556606869902</v>
      </c>
    </row>
    <row r="294" spans="1:8" x14ac:dyDescent="0.25">
      <c r="A294" t="s">
        <v>57</v>
      </c>
      <c r="C294">
        <v>6.2607855419969702</v>
      </c>
      <c r="D294">
        <v>212.58143497174399</v>
      </c>
      <c r="E294">
        <v>82.551220815242402</v>
      </c>
      <c r="F294">
        <v>896.97429374582202</v>
      </c>
      <c r="G294">
        <v>709.58285640732504</v>
      </c>
      <c r="H294">
        <v>0.32045615362387403</v>
      </c>
    </row>
    <row r="295" spans="1:8" x14ac:dyDescent="0.25">
      <c r="A295" t="s">
        <v>57</v>
      </c>
      <c r="C295">
        <v>6.4608830224389902</v>
      </c>
      <c r="D295">
        <v>196.59270680365199</v>
      </c>
      <c r="E295">
        <v>73.178327190387989</v>
      </c>
      <c r="F295">
        <v>872.10539937910801</v>
      </c>
      <c r="G295">
        <v>622.22062285729305</v>
      </c>
      <c r="H295">
        <v>0.33032440377011602</v>
      </c>
    </row>
    <row r="296" spans="1:8" x14ac:dyDescent="0.25">
      <c r="A296" t="s">
        <v>57</v>
      </c>
      <c r="C296">
        <v>6.7312309567753603</v>
      </c>
      <c r="D296">
        <v>254.275033252181</v>
      </c>
      <c r="E296">
        <v>81.731853859259914</v>
      </c>
      <c r="F296">
        <v>1047.91497406953</v>
      </c>
      <c r="G296">
        <v>744.45024214231307</v>
      </c>
      <c r="H296">
        <v>0.33593331093678197</v>
      </c>
    </row>
    <row r="297" spans="1:8" x14ac:dyDescent="0.25">
      <c r="A297" t="s">
        <v>57</v>
      </c>
      <c r="C297">
        <v>6.3530105391980092</v>
      </c>
      <c r="D297">
        <v>216.46789174944499</v>
      </c>
      <c r="E297">
        <v>81.914550545391108</v>
      </c>
      <c r="F297">
        <v>938.88380629168603</v>
      </c>
      <c r="G297">
        <v>669.16813492980702</v>
      </c>
      <c r="H297">
        <v>0.288442305516243</v>
      </c>
    </row>
    <row r="298" spans="1:8" x14ac:dyDescent="0.25">
      <c r="A298" t="s">
        <v>57</v>
      </c>
      <c r="C298">
        <v>6.4297026929829002</v>
      </c>
      <c r="D298">
        <v>215.52672700270901</v>
      </c>
      <c r="E298">
        <v>82.473713130217106</v>
      </c>
      <c r="F298">
        <v>916.58373805724204</v>
      </c>
      <c r="G298">
        <v>577.039178750715</v>
      </c>
      <c r="H298">
        <v>0.33177098315324005</v>
      </c>
    </row>
    <row r="299" spans="1:8" x14ac:dyDescent="0.25">
      <c r="A299" t="s">
        <v>57</v>
      </c>
      <c r="C299">
        <v>6.6127910485539498</v>
      </c>
      <c r="D299">
        <v>225.47539200203701</v>
      </c>
      <c r="E299">
        <v>81.023212167599297</v>
      </c>
      <c r="F299">
        <v>953.35559833856701</v>
      </c>
      <c r="G299">
        <v>807.41969996221508</v>
      </c>
      <c r="H299">
        <v>0.34813772321715603</v>
      </c>
    </row>
    <row r="300" spans="1:8" x14ac:dyDescent="0.25">
      <c r="A300" t="s">
        <v>57</v>
      </c>
      <c r="C300">
        <v>6.5291591186659899</v>
      </c>
      <c r="D300">
        <v>228.77500487883199</v>
      </c>
      <c r="E300">
        <v>62.471194130453704</v>
      </c>
      <c r="F300">
        <v>942.89206086014201</v>
      </c>
      <c r="G300">
        <v>688.57273750223192</v>
      </c>
      <c r="H300">
        <v>0.32473795857620502</v>
      </c>
    </row>
    <row r="301" spans="1:8" x14ac:dyDescent="0.25">
      <c r="B301" s="3" t="s">
        <v>22</v>
      </c>
      <c r="C301" s="3">
        <f>AVERAGEA(C279:C300)</f>
        <v>6.520620132652625</v>
      </c>
      <c r="D301" s="3">
        <f t="shared" ref="D301:H301" si="139">AVERAGEA(D279:D300)</f>
        <v>214.40689194308877</v>
      </c>
      <c r="E301" s="3">
        <f t="shared" si="139"/>
        <v>72.614634935657932</v>
      </c>
      <c r="F301" s="3">
        <f t="shared" si="139"/>
        <v>939.75979412147024</v>
      </c>
      <c r="G301" s="3">
        <f t="shared" si="139"/>
        <v>670.63725786869713</v>
      </c>
      <c r="H301" s="3">
        <f t="shared" si="139"/>
        <v>0.31629972844081311</v>
      </c>
    </row>
    <row r="302" spans="1:8" x14ac:dyDescent="0.25">
      <c r="B302" s="3" t="s">
        <v>17</v>
      </c>
      <c r="C302" s="3">
        <f>TRIMMEAN(C279:C300,0.1)</f>
        <v>6.5266186617849637</v>
      </c>
      <c r="D302" s="3">
        <f t="shared" ref="D302:H302" si="140">TRIMMEAN(D279:D300,0.1)</f>
        <v>213.71415442575804</v>
      </c>
      <c r="E302" s="3">
        <f t="shared" si="140"/>
        <v>72.856116671211041</v>
      </c>
      <c r="F302" s="3">
        <f t="shared" si="140"/>
        <v>938.23772437436787</v>
      </c>
      <c r="G302" s="3">
        <f t="shared" si="140"/>
        <v>669.23623096736515</v>
      </c>
      <c r="H302" s="3">
        <f t="shared" si="140"/>
        <v>0.31657034145034668</v>
      </c>
    </row>
    <row r="303" spans="1:8" x14ac:dyDescent="0.25">
      <c r="B303" s="3" t="s">
        <v>18</v>
      </c>
      <c r="C303" s="3">
        <f>_xlfn.STDEV.S(C279:C300)</f>
        <v>0.21058235985902168</v>
      </c>
      <c r="D303" s="3">
        <f t="shared" ref="D303:H303" si="141">_xlfn.STDEV.S(D279:D300)</f>
        <v>17.677059384601986</v>
      </c>
      <c r="E303" s="3">
        <f t="shared" si="141"/>
        <v>9.1219721150787088</v>
      </c>
      <c r="F303" s="3">
        <f t="shared" si="141"/>
        <v>65.372087904401695</v>
      </c>
      <c r="G303" s="3">
        <f t="shared" si="141"/>
        <v>68.954680072974412</v>
      </c>
      <c r="H303" s="3">
        <f t="shared" si="141"/>
        <v>2.2001643944990133E-2</v>
      </c>
    </row>
    <row r="304" spans="1:8" x14ac:dyDescent="0.25">
      <c r="B304" s="3" t="s">
        <v>9</v>
      </c>
      <c r="C304" s="3">
        <f>C303/SQRT(24)</f>
        <v>4.2984944207145812E-2</v>
      </c>
      <c r="D304" s="3">
        <f t="shared" ref="D304:H304" si="142">D303/SQRT(24)</f>
        <v>3.6083146370959738</v>
      </c>
      <c r="E304" s="3">
        <f t="shared" si="142"/>
        <v>1.862014760819956</v>
      </c>
      <c r="F304" s="3">
        <f t="shared" si="142"/>
        <v>13.344021565512685</v>
      </c>
      <c r="G304" s="3">
        <f t="shared" si="142"/>
        <v>14.075315129637204</v>
      </c>
      <c r="H304" s="3">
        <f t="shared" si="142"/>
        <v>4.491066763968413E-3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Lucía Torres Ruiz</dc:creator>
  <cp:lastModifiedBy>Monica Lucía Torres Ruiz</cp:lastModifiedBy>
  <dcterms:created xsi:type="dcterms:W3CDTF">2023-02-17T08:12:53Z</dcterms:created>
  <dcterms:modified xsi:type="dcterms:W3CDTF">2023-05-19T07:44:57Z</dcterms:modified>
</cp:coreProperties>
</file>