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orres\Documents\AAAPeces Zebra\AAProyecto Radiaciones No Ionizantes Embriones\Escritura Articulo\Docs Excel\Excel para Repisalud\"/>
    </mc:Choice>
  </mc:AlternateContent>
  <xr:revisionPtr revIDLastSave="0" documentId="13_ncr:1_{DD3147A9-7940-433A-8C3B-3C5476AE5D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alysi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463" i="1" l="1"/>
  <c r="W478" i="1"/>
  <c r="W384" i="1"/>
  <c r="W402" i="1"/>
  <c r="W420" i="1"/>
  <c r="W209" i="1"/>
  <c r="W212" i="1"/>
  <c r="W227" i="1"/>
  <c r="W239" i="1"/>
  <c r="W8" i="1"/>
  <c r="W11" i="1"/>
  <c r="W23" i="1"/>
  <c r="W35" i="1"/>
  <c r="W44" i="1"/>
  <c r="W47" i="1"/>
  <c r="W59" i="1"/>
  <c r="W71" i="1"/>
  <c r="W80" i="1"/>
  <c r="W83" i="1"/>
  <c r="W95" i="1"/>
  <c r="W107" i="1"/>
  <c r="W116" i="1"/>
  <c r="W119" i="1"/>
  <c r="W131" i="1"/>
  <c r="W143" i="1"/>
  <c r="W152" i="1"/>
  <c r="W155" i="1"/>
  <c r="W167" i="1"/>
  <c r="W179" i="1"/>
  <c r="W188" i="1"/>
  <c r="W191" i="1"/>
  <c r="F49" i="1"/>
  <c r="W399" i="1" s="1"/>
  <c r="F50" i="1"/>
  <c r="F51" i="1"/>
  <c r="F52" i="1" s="1"/>
  <c r="F97" i="1"/>
  <c r="W295" i="1" s="1"/>
  <c r="F98" i="1"/>
  <c r="F99" i="1"/>
  <c r="F100" i="1" s="1"/>
  <c r="F145" i="1"/>
  <c r="W433" i="1" s="1"/>
  <c r="F146" i="1"/>
  <c r="F147" i="1"/>
  <c r="F148" i="1" s="1"/>
  <c r="F192" i="1"/>
  <c r="W348" i="1" s="1"/>
  <c r="F193" i="1"/>
  <c r="F194" i="1"/>
  <c r="F195" i="1" s="1"/>
  <c r="F241" i="1"/>
  <c r="F242" i="1"/>
  <c r="F243" i="1"/>
  <c r="F244" i="1" s="1"/>
  <c r="F286" i="1"/>
  <c r="F287" i="1"/>
  <c r="F288" i="1"/>
  <c r="F289" i="1" s="1"/>
  <c r="F335" i="1"/>
  <c r="F336" i="1"/>
  <c r="F337" i="1"/>
  <c r="F338" i="1" s="1"/>
  <c r="F380" i="1"/>
  <c r="F381" i="1"/>
  <c r="F382" i="1"/>
  <c r="F383" i="1" s="1"/>
  <c r="F429" i="1"/>
  <c r="F430" i="1"/>
  <c r="F431" i="1"/>
  <c r="F432" i="1" s="1"/>
  <c r="F478" i="1"/>
  <c r="F479" i="1"/>
  <c r="F480" i="1"/>
  <c r="F481" i="1" s="1"/>
  <c r="N480" i="1"/>
  <c r="N481" i="1" s="1"/>
  <c r="N479" i="1"/>
  <c r="N478" i="1"/>
  <c r="N382" i="1"/>
  <c r="N383" i="1" s="1"/>
  <c r="N381" i="1"/>
  <c r="N380" i="1"/>
  <c r="N335" i="1"/>
  <c r="N337" i="1"/>
  <c r="N338" i="1" s="1"/>
  <c r="N336" i="1"/>
  <c r="N286" i="1"/>
  <c r="N288" i="1"/>
  <c r="N289" i="1" s="1"/>
  <c r="N287" i="1"/>
  <c r="N243" i="1"/>
  <c r="N244" i="1" s="1"/>
  <c r="N242" i="1"/>
  <c r="N241" i="1"/>
  <c r="N192" i="1"/>
  <c r="N194" i="1"/>
  <c r="N195" i="1" s="1"/>
  <c r="N193" i="1"/>
  <c r="W176" i="1" l="1"/>
  <c r="W140" i="1"/>
  <c r="W104" i="1"/>
  <c r="W68" i="1"/>
  <c r="W32" i="1"/>
  <c r="W236" i="1"/>
  <c r="W417" i="1"/>
  <c r="W460" i="1"/>
  <c r="Q151" i="1"/>
  <c r="W445" i="1"/>
  <c r="W164" i="1"/>
  <c r="W128" i="1"/>
  <c r="W92" i="1"/>
  <c r="W56" i="1"/>
  <c r="W20" i="1"/>
  <c r="W224" i="1"/>
  <c r="W442" i="1"/>
  <c r="Q375" i="1"/>
  <c r="W282" i="1"/>
  <c r="W246" i="1"/>
  <c r="W322" i="1"/>
  <c r="W378" i="1"/>
  <c r="W342" i="1"/>
  <c r="Q383" i="1"/>
  <c r="Q418" i="1"/>
  <c r="Q197" i="1"/>
  <c r="W388" i="1"/>
  <c r="W394" i="1"/>
  <c r="W400" i="1"/>
  <c r="W406" i="1"/>
  <c r="W412" i="1"/>
  <c r="W418" i="1"/>
  <c r="W424" i="1"/>
  <c r="W430" i="1"/>
  <c r="W198" i="1"/>
  <c r="W204" i="1"/>
  <c r="W210" i="1"/>
  <c r="W216" i="1"/>
  <c r="W389" i="1"/>
  <c r="W395" i="1"/>
  <c r="W401" i="1"/>
  <c r="W407" i="1"/>
  <c r="W413" i="1"/>
  <c r="W419" i="1"/>
  <c r="W425" i="1"/>
  <c r="W383" i="1"/>
  <c r="W199" i="1"/>
  <c r="W205" i="1"/>
  <c r="W211" i="1"/>
  <c r="W217" i="1"/>
  <c r="W223" i="1"/>
  <c r="W229" i="1"/>
  <c r="W235" i="1"/>
  <c r="W241" i="1"/>
  <c r="W7" i="1"/>
  <c r="W13" i="1"/>
  <c r="W19" i="1"/>
  <c r="W25" i="1"/>
  <c r="W31" i="1"/>
  <c r="W37" i="1"/>
  <c r="W43" i="1"/>
  <c r="W49" i="1"/>
  <c r="W55" i="1"/>
  <c r="W61" i="1"/>
  <c r="W67" i="1"/>
  <c r="W73" i="1"/>
  <c r="W79" i="1"/>
  <c r="W85" i="1"/>
  <c r="W91" i="1"/>
  <c r="W97" i="1"/>
  <c r="W103" i="1"/>
  <c r="W109" i="1"/>
  <c r="W115" i="1"/>
  <c r="W121" i="1"/>
  <c r="W127" i="1"/>
  <c r="W133" i="1"/>
  <c r="W139" i="1"/>
  <c r="W145" i="1"/>
  <c r="W151" i="1"/>
  <c r="W157" i="1"/>
  <c r="W163" i="1"/>
  <c r="W169" i="1"/>
  <c r="W175" i="1"/>
  <c r="W181" i="1"/>
  <c r="W187" i="1"/>
  <c r="W193" i="1"/>
  <c r="W385" i="1"/>
  <c r="W391" i="1"/>
  <c r="W397" i="1"/>
  <c r="W403" i="1"/>
  <c r="W409" i="1"/>
  <c r="W415" i="1"/>
  <c r="W421" i="1"/>
  <c r="W427" i="1"/>
  <c r="W201" i="1"/>
  <c r="W207" i="1"/>
  <c r="W213" i="1"/>
  <c r="W219" i="1"/>
  <c r="W225" i="1"/>
  <c r="W231" i="1"/>
  <c r="W237" i="1"/>
  <c r="W243" i="1"/>
  <c r="W9" i="1"/>
  <c r="W15" i="1"/>
  <c r="W21" i="1"/>
  <c r="W27" i="1"/>
  <c r="W33" i="1"/>
  <c r="W39" i="1"/>
  <c r="W45" i="1"/>
  <c r="W51" i="1"/>
  <c r="W57" i="1"/>
  <c r="W63" i="1"/>
  <c r="W69" i="1"/>
  <c r="W75" i="1"/>
  <c r="W81" i="1"/>
  <c r="W87" i="1"/>
  <c r="W93" i="1"/>
  <c r="W99" i="1"/>
  <c r="W105" i="1"/>
  <c r="W111" i="1"/>
  <c r="W117" i="1"/>
  <c r="W123" i="1"/>
  <c r="W129" i="1"/>
  <c r="W135" i="1"/>
  <c r="W141" i="1"/>
  <c r="W147" i="1"/>
  <c r="W153" i="1"/>
  <c r="W159" i="1"/>
  <c r="W165" i="1"/>
  <c r="W171" i="1"/>
  <c r="W177" i="1"/>
  <c r="W183" i="1"/>
  <c r="W189" i="1"/>
  <c r="W195" i="1"/>
  <c r="W386" i="1"/>
  <c r="W392" i="1"/>
  <c r="W398" i="1"/>
  <c r="W404" i="1"/>
  <c r="W410" i="1"/>
  <c r="W416" i="1"/>
  <c r="W422" i="1"/>
  <c r="W428" i="1"/>
  <c r="W202" i="1"/>
  <c r="W208" i="1"/>
  <c r="W214" i="1"/>
  <c r="W220" i="1"/>
  <c r="W226" i="1"/>
  <c r="W232" i="1"/>
  <c r="W238" i="1"/>
  <c r="W244" i="1"/>
  <c r="W10" i="1"/>
  <c r="W16" i="1"/>
  <c r="W22" i="1"/>
  <c r="W28" i="1"/>
  <c r="W34" i="1"/>
  <c r="W40" i="1"/>
  <c r="W46" i="1"/>
  <c r="W52" i="1"/>
  <c r="W58" i="1"/>
  <c r="W64" i="1"/>
  <c r="W70" i="1"/>
  <c r="W76" i="1"/>
  <c r="W82" i="1"/>
  <c r="W88" i="1"/>
  <c r="W94" i="1"/>
  <c r="W100" i="1"/>
  <c r="W106" i="1"/>
  <c r="W112" i="1"/>
  <c r="W118" i="1"/>
  <c r="W124" i="1"/>
  <c r="W130" i="1"/>
  <c r="W136" i="1"/>
  <c r="W142" i="1"/>
  <c r="W148" i="1"/>
  <c r="W154" i="1"/>
  <c r="W160" i="1"/>
  <c r="W166" i="1"/>
  <c r="W172" i="1"/>
  <c r="W178" i="1"/>
  <c r="W184" i="1"/>
  <c r="W190" i="1"/>
  <c r="W5" i="1"/>
  <c r="W173" i="1"/>
  <c r="W149" i="1"/>
  <c r="W125" i="1"/>
  <c r="W101" i="1"/>
  <c r="W77" i="1"/>
  <c r="W53" i="1"/>
  <c r="W29" i="1"/>
  <c r="W17" i="1"/>
  <c r="W233" i="1"/>
  <c r="W258" i="1"/>
  <c r="W454" i="1"/>
  <c r="Q187" i="1"/>
  <c r="W194" i="1"/>
  <c r="W182" i="1"/>
  <c r="W170" i="1"/>
  <c r="W158" i="1"/>
  <c r="W146" i="1"/>
  <c r="W134" i="1"/>
  <c r="W122" i="1"/>
  <c r="W110" i="1"/>
  <c r="W98" i="1"/>
  <c r="W86" i="1"/>
  <c r="W74" i="1"/>
  <c r="W62" i="1"/>
  <c r="W50" i="1"/>
  <c r="W38" i="1"/>
  <c r="W26" i="1"/>
  <c r="W14" i="1"/>
  <c r="W242" i="1"/>
  <c r="W230" i="1"/>
  <c r="W218" i="1"/>
  <c r="W200" i="1"/>
  <c r="W273" i="1"/>
  <c r="W255" i="1"/>
  <c r="W331" i="1"/>
  <c r="W313" i="1"/>
  <c r="W369" i="1"/>
  <c r="W351" i="1"/>
  <c r="W426" i="1"/>
  <c r="W408" i="1"/>
  <c r="W390" i="1"/>
  <c r="W469" i="1"/>
  <c r="W451" i="1"/>
  <c r="Q290" i="1"/>
  <c r="W293" i="1"/>
  <c r="W299" i="1"/>
  <c r="W305" i="1"/>
  <c r="W311" i="1"/>
  <c r="W317" i="1"/>
  <c r="W323" i="1"/>
  <c r="W329" i="1"/>
  <c r="W335" i="1"/>
  <c r="W294" i="1"/>
  <c r="W300" i="1"/>
  <c r="W306" i="1"/>
  <c r="W312" i="1"/>
  <c r="W318" i="1"/>
  <c r="W324" i="1"/>
  <c r="W330" i="1"/>
  <c r="W336" i="1"/>
  <c r="W296" i="1"/>
  <c r="W302" i="1"/>
  <c r="W308" i="1"/>
  <c r="W314" i="1"/>
  <c r="W320" i="1"/>
  <c r="W326" i="1"/>
  <c r="W332" i="1"/>
  <c r="W290" i="1"/>
  <c r="W291" i="1"/>
  <c r="W297" i="1"/>
  <c r="W303" i="1"/>
  <c r="W309" i="1"/>
  <c r="W315" i="1"/>
  <c r="W321" i="1"/>
  <c r="W327" i="1"/>
  <c r="W333" i="1"/>
  <c r="W285" i="1"/>
  <c r="W325" i="1"/>
  <c r="W363" i="1"/>
  <c r="Q432" i="1"/>
  <c r="W437" i="1"/>
  <c r="W443" i="1"/>
  <c r="W449" i="1"/>
  <c r="W455" i="1"/>
  <c r="W461" i="1"/>
  <c r="W467" i="1"/>
  <c r="W473" i="1"/>
  <c r="W479" i="1"/>
  <c r="W438" i="1"/>
  <c r="W444" i="1"/>
  <c r="W450" i="1"/>
  <c r="W456" i="1"/>
  <c r="W462" i="1"/>
  <c r="W468" i="1"/>
  <c r="W474" i="1"/>
  <c r="W432" i="1"/>
  <c r="W434" i="1"/>
  <c r="W440" i="1"/>
  <c r="W446" i="1"/>
  <c r="W452" i="1"/>
  <c r="W458" i="1"/>
  <c r="W464" i="1"/>
  <c r="W470" i="1"/>
  <c r="W476" i="1"/>
  <c r="W435" i="1"/>
  <c r="W441" i="1"/>
  <c r="W447" i="1"/>
  <c r="W453" i="1"/>
  <c r="W459" i="1"/>
  <c r="W465" i="1"/>
  <c r="W471" i="1"/>
  <c r="W477" i="1"/>
  <c r="W185" i="1"/>
  <c r="W161" i="1"/>
  <c r="W137" i="1"/>
  <c r="W113" i="1"/>
  <c r="W89" i="1"/>
  <c r="W65" i="1"/>
  <c r="W41" i="1"/>
  <c r="W197" i="1"/>
  <c r="W221" i="1"/>
  <c r="W203" i="1"/>
  <c r="W276" i="1"/>
  <c r="W334" i="1"/>
  <c r="W316" i="1"/>
  <c r="W298" i="1"/>
  <c r="W372" i="1"/>
  <c r="W354" i="1"/>
  <c r="W429" i="1"/>
  <c r="W411" i="1"/>
  <c r="W393" i="1"/>
  <c r="W472" i="1"/>
  <c r="W436" i="1"/>
  <c r="Q163" i="1"/>
  <c r="W192" i="1"/>
  <c r="W180" i="1"/>
  <c r="W168" i="1"/>
  <c r="W156" i="1"/>
  <c r="W144" i="1"/>
  <c r="W132" i="1"/>
  <c r="W120" i="1"/>
  <c r="W108" i="1"/>
  <c r="W96" i="1"/>
  <c r="W84" i="1"/>
  <c r="W72" i="1"/>
  <c r="W60" i="1"/>
  <c r="W48" i="1"/>
  <c r="W36" i="1"/>
  <c r="W24" i="1"/>
  <c r="W12" i="1"/>
  <c r="W240" i="1"/>
  <c r="W228" i="1"/>
  <c r="W215" i="1"/>
  <c r="W245" i="1"/>
  <c r="W270" i="1"/>
  <c r="W252" i="1"/>
  <c r="W328" i="1"/>
  <c r="W310" i="1"/>
  <c r="W292" i="1"/>
  <c r="W366" i="1"/>
  <c r="W423" i="1"/>
  <c r="W405" i="1"/>
  <c r="W387" i="1"/>
  <c r="W466" i="1"/>
  <c r="W448" i="1"/>
  <c r="Q157" i="1"/>
  <c r="Q338" i="1"/>
  <c r="Q245" i="1"/>
  <c r="W343" i="1"/>
  <c r="W349" i="1"/>
  <c r="W355" i="1"/>
  <c r="W361" i="1"/>
  <c r="W367" i="1"/>
  <c r="W373" i="1"/>
  <c r="W379" i="1"/>
  <c r="W247" i="1"/>
  <c r="W253" i="1"/>
  <c r="W259" i="1"/>
  <c r="W265" i="1"/>
  <c r="W271" i="1"/>
  <c r="W277" i="1"/>
  <c r="W283" i="1"/>
  <c r="W344" i="1"/>
  <c r="W350" i="1"/>
  <c r="W356" i="1"/>
  <c r="W362" i="1"/>
  <c r="W368" i="1"/>
  <c r="W374" i="1"/>
  <c r="W380" i="1"/>
  <c r="W248" i="1"/>
  <c r="W254" i="1"/>
  <c r="W260" i="1"/>
  <c r="W266" i="1"/>
  <c r="W272" i="1"/>
  <c r="W278" i="1"/>
  <c r="W284" i="1"/>
  <c r="Q361" i="1"/>
  <c r="Q169" i="1"/>
  <c r="W340" i="1"/>
  <c r="W346" i="1"/>
  <c r="W352" i="1"/>
  <c r="W358" i="1"/>
  <c r="W364" i="1"/>
  <c r="W370" i="1"/>
  <c r="W376" i="1"/>
  <c r="W338" i="1"/>
  <c r="W250" i="1"/>
  <c r="W256" i="1"/>
  <c r="W262" i="1"/>
  <c r="W268" i="1"/>
  <c r="W274" i="1"/>
  <c r="W280" i="1"/>
  <c r="W286" i="1"/>
  <c r="Q246" i="1"/>
  <c r="Q343" i="1"/>
  <c r="W341" i="1"/>
  <c r="W347" i="1"/>
  <c r="W353" i="1"/>
  <c r="W359" i="1"/>
  <c r="W365" i="1"/>
  <c r="W371" i="1"/>
  <c r="W377" i="1"/>
  <c r="W288" i="1"/>
  <c r="W251" i="1"/>
  <c r="W257" i="1"/>
  <c r="W263" i="1"/>
  <c r="W269" i="1"/>
  <c r="W275" i="1"/>
  <c r="W281" i="1"/>
  <c r="W287" i="1"/>
  <c r="Q261" i="1"/>
  <c r="W267" i="1"/>
  <c r="W249" i="1"/>
  <c r="W307" i="1"/>
  <c r="W381" i="1"/>
  <c r="W345" i="1"/>
  <c r="W264" i="1"/>
  <c r="W304" i="1"/>
  <c r="W360" i="1"/>
  <c r="W186" i="1"/>
  <c r="W174" i="1"/>
  <c r="W162" i="1"/>
  <c r="W150" i="1"/>
  <c r="W138" i="1"/>
  <c r="W126" i="1"/>
  <c r="W114" i="1"/>
  <c r="W102" i="1"/>
  <c r="W90" i="1"/>
  <c r="W78" i="1"/>
  <c r="W66" i="1"/>
  <c r="W54" i="1"/>
  <c r="W42" i="1"/>
  <c r="W30" i="1"/>
  <c r="W18" i="1"/>
  <c r="W6" i="1"/>
  <c r="W234" i="1"/>
  <c r="W222" i="1"/>
  <c r="W206" i="1"/>
  <c r="W279" i="1"/>
  <c r="W261" i="1"/>
  <c r="W337" i="1"/>
  <c r="W319" i="1"/>
  <c r="W301" i="1"/>
  <c r="W375" i="1"/>
  <c r="W357" i="1"/>
  <c r="W339" i="1"/>
  <c r="W414" i="1"/>
  <c r="W396" i="1"/>
  <c r="W475" i="1"/>
  <c r="W457" i="1"/>
  <c r="W439" i="1"/>
  <c r="Q181" i="1"/>
  <c r="Q286" i="1"/>
  <c r="Q346" i="1"/>
  <c r="Q175" i="1"/>
  <c r="Q274" i="1"/>
  <c r="Q193" i="1"/>
  <c r="Q195" i="1"/>
  <c r="Q189" i="1"/>
  <c r="Q177" i="1"/>
  <c r="Q165" i="1"/>
  <c r="Q153" i="1"/>
  <c r="Q194" i="1"/>
  <c r="Q188" i="1"/>
  <c r="Q182" i="1"/>
  <c r="Q176" i="1"/>
  <c r="Q170" i="1"/>
  <c r="Q164" i="1"/>
  <c r="Q158" i="1"/>
  <c r="Q152" i="1"/>
  <c r="Q277" i="1"/>
  <c r="Q264" i="1"/>
  <c r="Q250" i="1"/>
  <c r="Q379" i="1"/>
  <c r="Q364" i="1"/>
  <c r="Q350" i="1"/>
  <c r="Q192" i="1"/>
  <c r="Q186" i="1"/>
  <c r="Q180" i="1"/>
  <c r="Q174" i="1"/>
  <c r="Q168" i="1"/>
  <c r="Q162" i="1"/>
  <c r="Q156" i="1"/>
  <c r="Q150" i="1"/>
  <c r="Q285" i="1"/>
  <c r="Q273" i="1"/>
  <c r="Q259" i="1"/>
  <c r="Q374" i="1"/>
  <c r="Q360" i="1"/>
  <c r="Q345" i="1"/>
  <c r="Q191" i="1"/>
  <c r="Q185" i="1"/>
  <c r="Q179" i="1"/>
  <c r="Q173" i="1"/>
  <c r="Q167" i="1"/>
  <c r="Q161" i="1"/>
  <c r="Q155" i="1"/>
  <c r="Q283" i="1"/>
  <c r="Q271" i="1"/>
  <c r="Q257" i="1"/>
  <c r="Q372" i="1"/>
  <c r="Q357" i="1"/>
  <c r="Q341" i="1"/>
  <c r="Q347" i="1"/>
  <c r="Q353" i="1"/>
  <c r="Q359" i="1"/>
  <c r="Q365" i="1"/>
  <c r="Q371" i="1"/>
  <c r="Q377" i="1"/>
  <c r="Q248" i="1"/>
  <c r="Q254" i="1"/>
  <c r="Q260" i="1"/>
  <c r="Q266" i="1"/>
  <c r="Q340" i="1"/>
  <c r="Q348" i="1"/>
  <c r="Q355" i="1"/>
  <c r="Q362" i="1"/>
  <c r="Q369" i="1"/>
  <c r="Q376" i="1"/>
  <c r="Q247" i="1"/>
  <c r="Q255" i="1"/>
  <c r="Q262" i="1"/>
  <c r="Q269" i="1"/>
  <c r="Q275" i="1"/>
  <c r="Q281" i="1"/>
  <c r="Q287" i="1"/>
  <c r="Q342" i="1"/>
  <c r="Q349" i="1"/>
  <c r="Q356" i="1"/>
  <c r="Q363" i="1"/>
  <c r="Q370" i="1"/>
  <c r="Q378" i="1"/>
  <c r="Q249" i="1"/>
  <c r="Q256" i="1"/>
  <c r="Q263" i="1"/>
  <c r="Q270" i="1"/>
  <c r="Q276" i="1"/>
  <c r="Q282" i="1"/>
  <c r="Q288" i="1"/>
  <c r="Q344" i="1"/>
  <c r="Q351" i="1"/>
  <c r="Q358" i="1"/>
  <c r="Q366" i="1"/>
  <c r="Q373" i="1"/>
  <c r="Q380" i="1"/>
  <c r="Q251" i="1"/>
  <c r="Q258" i="1"/>
  <c r="Q265" i="1"/>
  <c r="Q272" i="1"/>
  <c r="Q278" i="1"/>
  <c r="Q284" i="1"/>
  <c r="Q149" i="1"/>
  <c r="Q190" i="1"/>
  <c r="Q184" i="1"/>
  <c r="Q178" i="1"/>
  <c r="Q172" i="1"/>
  <c r="Q166" i="1"/>
  <c r="Q160" i="1"/>
  <c r="Q154" i="1"/>
  <c r="Q280" i="1"/>
  <c r="Q268" i="1"/>
  <c r="Q253" i="1"/>
  <c r="Q368" i="1"/>
  <c r="Q354" i="1"/>
  <c r="Q339" i="1"/>
  <c r="Q183" i="1"/>
  <c r="Q171" i="1"/>
  <c r="Q159" i="1"/>
  <c r="Q279" i="1"/>
  <c r="Q267" i="1"/>
  <c r="Q252" i="1"/>
  <c r="Q381" i="1"/>
  <c r="Q367" i="1"/>
  <c r="Q352" i="1"/>
  <c r="AD13" i="1" l="1"/>
  <c r="AD14" i="1"/>
  <c r="AD17" i="1"/>
  <c r="AD18" i="1"/>
  <c r="N147" i="1"/>
  <c r="N148" i="1" s="1"/>
  <c r="N146" i="1"/>
  <c r="N145" i="1"/>
  <c r="N97" i="1"/>
  <c r="N99" i="1"/>
  <c r="N100" i="1" s="1"/>
  <c r="N98" i="1"/>
  <c r="N50" i="1"/>
  <c r="N49" i="1"/>
  <c r="N51" i="1"/>
  <c r="N52" i="1" s="1"/>
  <c r="Q430" i="1" l="1"/>
  <c r="Q389" i="1"/>
  <c r="Q395" i="1"/>
  <c r="Q401" i="1"/>
  <c r="Q407" i="1"/>
  <c r="Q413" i="1"/>
  <c r="Q419" i="1"/>
  <c r="Q425" i="1"/>
  <c r="Q384" i="1"/>
  <c r="Q390" i="1"/>
  <c r="Q396" i="1"/>
  <c r="Q402" i="1"/>
  <c r="Q408" i="1"/>
  <c r="Q414" i="1"/>
  <c r="Q420" i="1"/>
  <c r="Q426" i="1"/>
  <c r="Q385" i="1"/>
  <c r="Q391" i="1"/>
  <c r="Q397" i="1"/>
  <c r="Q403" i="1"/>
  <c r="Q409" i="1"/>
  <c r="Q415" i="1"/>
  <c r="Q421" i="1"/>
  <c r="Q427" i="1"/>
  <c r="Q386" i="1"/>
  <c r="Q398" i="1"/>
  <c r="Q410" i="1"/>
  <c r="Q422" i="1"/>
  <c r="Q201" i="1"/>
  <c r="Q207" i="1"/>
  <c r="Q213" i="1"/>
  <c r="Q219" i="1"/>
  <c r="Q225" i="1"/>
  <c r="Q231" i="1"/>
  <c r="Q237" i="1"/>
  <c r="Q243" i="1"/>
  <c r="Q387" i="1"/>
  <c r="Q399" i="1"/>
  <c r="Q411" i="1"/>
  <c r="Q423" i="1"/>
  <c r="Q202" i="1"/>
  <c r="Q208" i="1"/>
  <c r="Q214" i="1"/>
  <c r="Q220" i="1"/>
  <c r="Q226" i="1"/>
  <c r="Q232" i="1"/>
  <c r="Q238" i="1"/>
  <c r="Q392" i="1"/>
  <c r="Q404" i="1"/>
  <c r="Q416" i="1"/>
  <c r="Q428" i="1"/>
  <c r="Q198" i="1"/>
  <c r="Q204" i="1"/>
  <c r="Q210" i="1"/>
  <c r="Q216" i="1"/>
  <c r="Q222" i="1"/>
  <c r="Q228" i="1"/>
  <c r="Q234" i="1"/>
  <c r="Q240" i="1"/>
  <c r="Q405" i="1"/>
  <c r="Q429" i="1"/>
  <c r="Q199" i="1"/>
  <c r="Q223" i="1"/>
  <c r="Q235" i="1"/>
  <c r="Q15" i="1"/>
  <c r="Q27" i="1"/>
  <c r="Q45" i="1"/>
  <c r="Q5" i="1"/>
  <c r="Q406" i="1"/>
  <c r="Q200" i="1"/>
  <c r="Q212" i="1"/>
  <c r="Q224" i="1"/>
  <c r="Q236" i="1"/>
  <c r="Q10" i="1"/>
  <c r="Q16" i="1"/>
  <c r="Q22" i="1"/>
  <c r="Q28" i="1"/>
  <c r="Q34" i="1"/>
  <c r="Q40" i="1"/>
  <c r="Q46" i="1"/>
  <c r="Q388" i="1"/>
  <c r="Q412" i="1"/>
  <c r="Q203" i="1"/>
  <c r="Q215" i="1"/>
  <c r="Q227" i="1"/>
  <c r="Q239" i="1"/>
  <c r="Q52" i="1"/>
  <c r="Q11" i="1"/>
  <c r="Q17" i="1"/>
  <c r="Q23" i="1"/>
  <c r="Q29" i="1"/>
  <c r="Q35" i="1"/>
  <c r="Q41" i="1"/>
  <c r="Q47" i="1"/>
  <c r="Q393" i="1"/>
  <c r="Q417" i="1"/>
  <c r="Q205" i="1"/>
  <c r="Q217" i="1"/>
  <c r="Q229" i="1"/>
  <c r="Q241" i="1"/>
  <c r="Q6" i="1"/>
  <c r="Q12" i="1"/>
  <c r="Q18" i="1"/>
  <c r="Q24" i="1"/>
  <c r="Q30" i="1"/>
  <c r="Q36" i="1"/>
  <c r="Q42" i="1"/>
  <c r="Q48" i="1"/>
  <c r="Q394" i="1"/>
  <c r="Q400" i="1"/>
  <c r="Q424" i="1"/>
  <c r="Q244" i="1"/>
  <c r="Q209" i="1"/>
  <c r="Q221" i="1"/>
  <c r="Q233" i="1"/>
  <c r="Q8" i="1"/>
  <c r="Q14" i="1"/>
  <c r="Q20" i="1"/>
  <c r="Q26" i="1"/>
  <c r="Q32" i="1"/>
  <c r="Q38" i="1"/>
  <c r="Q44" i="1"/>
  <c r="Q50" i="1"/>
  <c r="Q211" i="1"/>
  <c r="Q9" i="1"/>
  <c r="Q21" i="1"/>
  <c r="Q33" i="1"/>
  <c r="Q39" i="1"/>
  <c r="Q51" i="1"/>
  <c r="Q206" i="1"/>
  <c r="Q37" i="1"/>
  <c r="Q218" i="1"/>
  <c r="Q7" i="1"/>
  <c r="Q43" i="1"/>
  <c r="Q230" i="1"/>
  <c r="Q13" i="1"/>
  <c r="Q49" i="1"/>
  <c r="Q25" i="1"/>
  <c r="Q242" i="1"/>
  <c r="Q19" i="1"/>
  <c r="Q31" i="1"/>
  <c r="Q436" i="1"/>
  <c r="Q442" i="1"/>
  <c r="Q448" i="1"/>
  <c r="Q454" i="1"/>
  <c r="Q460" i="1"/>
  <c r="Q466" i="1"/>
  <c r="Q472" i="1"/>
  <c r="Q475" i="1"/>
  <c r="Q479" i="1"/>
  <c r="Q437" i="1"/>
  <c r="Q443" i="1"/>
  <c r="Q449" i="1"/>
  <c r="Q455" i="1"/>
  <c r="Q461" i="1"/>
  <c r="Q467" i="1"/>
  <c r="Q473" i="1"/>
  <c r="Q478" i="1"/>
  <c r="Q438" i="1"/>
  <c r="Q444" i="1"/>
  <c r="Q450" i="1"/>
  <c r="Q456" i="1"/>
  <c r="Q462" i="1"/>
  <c r="Q468" i="1"/>
  <c r="Q474" i="1"/>
  <c r="Q433" i="1"/>
  <c r="Q445" i="1"/>
  <c r="Q457" i="1"/>
  <c r="Q469" i="1"/>
  <c r="Q434" i="1"/>
  <c r="Q446" i="1"/>
  <c r="Q458" i="1"/>
  <c r="Q470" i="1"/>
  <c r="Q439" i="1"/>
  <c r="Q451" i="1"/>
  <c r="Q463" i="1"/>
  <c r="Q476" i="1"/>
  <c r="Q452" i="1"/>
  <c r="Q477" i="1"/>
  <c r="Q105" i="1"/>
  <c r="Q123" i="1"/>
  <c r="Q135" i="1"/>
  <c r="Q147" i="1"/>
  <c r="Q453" i="1"/>
  <c r="Q106" i="1"/>
  <c r="Q112" i="1"/>
  <c r="Q118" i="1"/>
  <c r="Q124" i="1"/>
  <c r="Q130" i="1"/>
  <c r="Q136" i="1"/>
  <c r="Q142" i="1"/>
  <c r="Q101" i="1"/>
  <c r="Q435" i="1"/>
  <c r="Q459" i="1"/>
  <c r="Q148" i="1"/>
  <c r="Q107" i="1"/>
  <c r="Q113" i="1"/>
  <c r="Q119" i="1"/>
  <c r="Q125" i="1"/>
  <c r="Q131" i="1"/>
  <c r="Q137" i="1"/>
  <c r="Q143" i="1"/>
  <c r="Q440" i="1"/>
  <c r="Q464" i="1"/>
  <c r="Q102" i="1"/>
  <c r="Q108" i="1"/>
  <c r="Q114" i="1"/>
  <c r="Q120" i="1"/>
  <c r="Q126" i="1"/>
  <c r="Q132" i="1"/>
  <c r="Q138" i="1"/>
  <c r="Q144" i="1"/>
  <c r="Q441" i="1"/>
  <c r="Q465" i="1"/>
  <c r="Q447" i="1"/>
  <c r="Q471" i="1"/>
  <c r="Q104" i="1"/>
  <c r="Q110" i="1"/>
  <c r="Q116" i="1"/>
  <c r="Q122" i="1"/>
  <c r="Q128" i="1"/>
  <c r="Q134" i="1"/>
  <c r="Q140" i="1"/>
  <c r="Q146" i="1"/>
  <c r="Q111" i="1"/>
  <c r="Q117" i="1"/>
  <c r="Q129" i="1"/>
  <c r="Q141" i="1"/>
  <c r="Q121" i="1"/>
  <c r="Q127" i="1"/>
  <c r="Q133" i="1"/>
  <c r="Q145" i="1"/>
  <c r="Q115" i="1"/>
  <c r="Q103" i="1"/>
  <c r="Q139" i="1"/>
  <c r="Q109" i="1"/>
  <c r="Q292" i="1"/>
  <c r="Q298" i="1"/>
  <c r="Q304" i="1"/>
  <c r="Q310" i="1"/>
  <c r="Q316" i="1"/>
  <c r="Q322" i="1"/>
  <c r="Q328" i="1"/>
  <c r="Q334" i="1"/>
  <c r="Q293" i="1"/>
  <c r="Q300" i="1"/>
  <c r="Q307" i="1"/>
  <c r="Q314" i="1"/>
  <c r="Q321" i="1"/>
  <c r="Q329" i="1"/>
  <c r="Q336" i="1"/>
  <c r="Q294" i="1"/>
  <c r="Q301" i="1"/>
  <c r="Q308" i="1"/>
  <c r="Q315" i="1"/>
  <c r="Q323" i="1"/>
  <c r="Q330" i="1"/>
  <c r="Q337" i="1"/>
  <c r="Q296" i="1"/>
  <c r="Q303" i="1"/>
  <c r="Q311" i="1"/>
  <c r="Q318" i="1"/>
  <c r="Q325" i="1"/>
  <c r="Q332" i="1"/>
  <c r="Q305" i="1"/>
  <c r="Q319" i="1"/>
  <c r="Q333" i="1"/>
  <c r="Q69" i="1"/>
  <c r="Q81" i="1"/>
  <c r="Q93" i="1"/>
  <c r="Q291" i="1"/>
  <c r="Q306" i="1"/>
  <c r="Q320" i="1"/>
  <c r="Q335" i="1"/>
  <c r="Q58" i="1"/>
  <c r="Q64" i="1"/>
  <c r="Q70" i="1"/>
  <c r="Q76" i="1"/>
  <c r="Q82" i="1"/>
  <c r="Q88" i="1"/>
  <c r="Q94" i="1"/>
  <c r="Q53" i="1"/>
  <c r="Q295" i="1"/>
  <c r="Q309" i="1"/>
  <c r="Q324" i="1"/>
  <c r="Q100" i="1"/>
  <c r="Q59" i="1"/>
  <c r="Q65" i="1"/>
  <c r="Q71" i="1"/>
  <c r="Q77" i="1"/>
  <c r="Q83" i="1"/>
  <c r="Q89" i="1"/>
  <c r="Q95" i="1"/>
  <c r="Q297" i="1"/>
  <c r="Q312" i="1"/>
  <c r="Q326" i="1"/>
  <c r="Q54" i="1"/>
  <c r="Q60" i="1"/>
  <c r="Q66" i="1"/>
  <c r="Q72" i="1"/>
  <c r="Q78" i="1"/>
  <c r="Q84" i="1"/>
  <c r="Q90" i="1"/>
  <c r="Q96" i="1"/>
  <c r="Q302" i="1"/>
  <c r="Q317" i="1"/>
  <c r="Q331" i="1"/>
  <c r="Q56" i="1"/>
  <c r="Q62" i="1"/>
  <c r="Q68" i="1"/>
  <c r="Q74" i="1"/>
  <c r="Q80" i="1"/>
  <c r="Q86" i="1"/>
  <c r="Q92" i="1"/>
  <c r="Q98" i="1"/>
  <c r="Q57" i="1"/>
  <c r="Q63" i="1"/>
  <c r="Q75" i="1"/>
  <c r="Q87" i="1"/>
  <c r="Q99" i="1"/>
  <c r="Q61" i="1"/>
  <c r="Q97" i="1"/>
  <c r="Q67" i="1"/>
  <c r="Q299" i="1"/>
  <c r="Q73" i="1"/>
  <c r="Q91" i="1"/>
  <c r="Q313" i="1"/>
  <c r="Q79" i="1"/>
  <c r="Q327" i="1"/>
  <c r="Q85" i="1"/>
  <c r="Q55" i="1"/>
  <c r="AC17" i="1" l="1"/>
  <c r="AC13" i="1"/>
  <c r="AC18" i="1"/>
  <c r="AC14" i="1"/>
  <c r="T427" i="1"/>
  <c r="AC8" i="1" s="1"/>
  <c r="T428" i="1"/>
  <c r="T429" i="1"/>
  <c r="T430" i="1" s="1"/>
  <c r="AG8" i="1" s="1"/>
  <c r="T192" i="1"/>
  <c r="AC5" i="1" s="1"/>
  <c r="T193" i="1"/>
  <c r="T194" i="1"/>
  <c r="T195" i="1" s="1"/>
  <c r="AG5" i="1" s="1"/>
  <c r="T478" i="1"/>
  <c r="T479" i="1" s="1"/>
  <c r="AG9" i="1" s="1"/>
  <c r="T476" i="1"/>
  <c r="AC9" i="1" s="1"/>
  <c r="T477" i="1"/>
  <c r="T378" i="1"/>
  <c r="AC7" i="1" s="1"/>
  <c r="T380" i="1"/>
  <c r="T381" i="1" s="1"/>
  <c r="AG7" i="1" s="1"/>
  <c r="T379" i="1"/>
  <c r="T287" i="1"/>
  <c r="T288" i="1" s="1"/>
  <c r="AG6" i="1" s="1"/>
  <c r="T285" i="1"/>
  <c r="AC6" i="1" s="1"/>
  <c r="T286" i="1"/>
  <c r="Z287" i="1"/>
  <c r="Z288" i="1" s="1"/>
  <c r="AH6" i="1" s="1"/>
  <c r="Z286" i="1"/>
  <c r="Z285" i="1"/>
  <c r="AD6" i="1" s="1"/>
  <c r="Z429" i="1"/>
  <c r="Z430" i="1" s="1"/>
  <c r="AH8" i="1" s="1"/>
  <c r="Z428" i="1"/>
  <c r="Z427" i="1"/>
  <c r="AD8" i="1" s="1"/>
  <c r="Z193" i="1"/>
  <c r="Z192" i="1"/>
  <c r="AD5" i="1" s="1"/>
  <c r="Z194" i="1"/>
  <c r="Z195" i="1" s="1"/>
  <c r="AH5" i="1" s="1"/>
  <c r="Z478" i="1"/>
  <c r="Z479" i="1" s="1"/>
  <c r="AH9" i="1" s="1"/>
  <c r="Z476" i="1"/>
  <c r="AD9" i="1" s="1"/>
  <c r="Z477" i="1"/>
  <c r="Z378" i="1"/>
  <c r="AD7" i="1" s="1"/>
  <c r="Z380" i="1"/>
  <c r="Z381" i="1" s="1"/>
  <c r="AH7" i="1" s="1"/>
  <c r="Z379" i="1"/>
  <c r="N429" i="1"/>
  <c r="N431" i="1"/>
  <c r="N432" i="1" s="1"/>
  <c r="N430" i="1"/>
</calcChain>
</file>

<file path=xl/sharedStrings.xml><?xml version="1.0" encoding="utf-8"?>
<sst xmlns="http://schemas.openxmlformats.org/spreadsheetml/2006/main" count="1569" uniqueCount="48">
  <si>
    <t/>
  </si>
  <si>
    <t>Distance moved</t>
  </si>
  <si>
    <t>Center-point</t>
  </si>
  <si>
    <t>Total</t>
  </si>
  <si>
    <t>mm</t>
  </si>
  <si>
    <t>Trimmean (10%)</t>
  </si>
  <si>
    <t>SD</t>
  </si>
  <si>
    <t>SE</t>
  </si>
  <si>
    <t>DARK</t>
  </si>
  <si>
    <t>Control</t>
  </si>
  <si>
    <t>LIGHT</t>
  </si>
  <si>
    <t>Prueba T</t>
  </si>
  <si>
    <t xml:space="preserve">Control Oct </t>
  </si>
  <si>
    <t>700 MHz 1h Oct</t>
  </si>
  <si>
    <t>3500 MHz 1h Oct</t>
  </si>
  <si>
    <t>Control Oct</t>
  </si>
  <si>
    <t>Control Feb 700 MHz</t>
  </si>
  <si>
    <t>Control Feb 700</t>
  </si>
  <si>
    <t>Control Feb3500MHz</t>
  </si>
  <si>
    <t>Control Feb 3500</t>
  </si>
  <si>
    <t>Control Mar 700 MHz</t>
  </si>
  <si>
    <t>Control Mar 700</t>
  </si>
  <si>
    <t>700 1h Oct</t>
  </si>
  <si>
    <t>700 MHz 1h Mar</t>
  </si>
  <si>
    <t>700 MHz 4h Feb</t>
  </si>
  <si>
    <t>700 4hFeb</t>
  </si>
  <si>
    <t>700 MHz 4h Mar</t>
  </si>
  <si>
    <t>3500 1hOct</t>
  </si>
  <si>
    <t>3500 4h Feb</t>
  </si>
  <si>
    <t>%</t>
  </si>
  <si>
    <t>Distance Moved</t>
  </si>
  <si>
    <t>700 1h</t>
  </si>
  <si>
    <t>700 4h</t>
  </si>
  <si>
    <t>3500 1h</t>
  </si>
  <si>
    <t>3500 4h</t>
  </si>
  <si>
    <t>700 MHz 1h</t>
  </si>
  <si>
    <t>700 MHz 4h</t>
  </si>
  <si>
    <t>3500 MHz 1h</t>
  </si>
  <si>
    <t>3500 MHz 4h</t>
  </si>
  <si>
    <t>Distance Dark</t>
  </si>
  <si>
    <t>Distance Light</t>
  </si>
  <si>
    <t>SE D</t>
  </si>
  <si>
    <t>SE L</t>
  </si>
  <si>
    <t>C vs 700 MHz 1h</t>
  </si>
  <si>
    <t>C vs 700 MHz 4h</t>
  </si>
  <si>
    <t>700 1h vs 700 4h</t>
  </si>
  <si>
    <t>C vs 3500 MHz 1h</t>
  </si>
  <si>
    <t>C vs 3500 MHz 4h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</si>
</sst>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2" fillId="0" borderId="0" xfId="0" applyNumberFormat="1" applyFont="1"/>
    <xf numFmtId="0" fontId="2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81"/>
  <sheetViews>
    <sheetView tabSelected="1" workbookViewId="0">
      <selection activeCell="Y10" sqref="Y10"/>
    </sheetView>
  </sheetViews>
  <sheetFormatPr baseColWidth="10" defaultColWidth="9.140625" defaultRowHeight="15" x14ac:dyDescent="0.25"/>
  <cols>
    <col min="2" max="2" width="15.42578125" bestFit="1" customWidth="1"/>
    <col min="5" max="5" width="15.7109375" bestFit="1" customWidth="1"/>
    <col min="10" max="10" width="15.42578125" bestFit="1" customWidth="1"/>
    <col min="13" max="13" width="15.7109375" bestFit="1" customWidth="1"/>
    <col min="16" max="16" width="19.28515625" bestFit="1" customWidth="1"/>
    <col min="21" max="21" width="9.140625" hidden="1" customWidth="1"/>
    <col min="22" max="22" width="18.28515625" customWidth="1"/>
    <col min="25" max="25" width="15.7109375" bestFit="1" customWidth="1"/>
    <col min="26" max="26" width="10.7109375" customWidth="1"/>
    <col min="28" max="28" width="11.85546875" bestFit="1" customWidth="1"/>
    <col min="29" max="29" width="13" bestFit="1" customWidth="1"/>
  </cols>
  <sheetData>
    <row r="1" spans="1:34" x14ac:dyDescent="0.25">
      <c r="A1" t="s">
        <v>0</v>
      </c>
      <c r="C1" t="s">
        <v>1</v>
      </c>
      <c r="K1" t="s">
        <v>1</v>
      </c>
    </row>
    <row r="2" spans="1:34" x14ac:dyDescent="0.25">
      <c r="A2" t="s">
        <v>0</v>
      </c>
      <c r="C2" t="s">
        <v>2</v>
      </c>
      <c r="K2" t="s">
        <v>2</v>
      </c>
    </row>
    <row r="3" spans="1:34" x14ac:dyDescent="0.25">
      <c r="A3" t="s">
        <v>0</v>
      </c>
      <c r="C3" t="s">
        <v>3</v>
      </c>
      <c r="K3" t="s">
        <v>3</v>
      </c>
      <c r="Q3" t="s">
        <v>30</v>
      </c>
      <c r="W3" t="s">
        <v>30</v>
      </c>
    </row>
    <row r="4" spans="1:34" x14ac:dyDescent="0.25">
      <c r="A4" t="s">
        <v>8</v>
      </c>
      <c r="C4" t="s">
        <v>4</v>
      </c>
      <c r="I4" t="s">
        <v>10</v>
      </c>
      <c r="K4" t="s">
        <v>4</v>
      </c>
      <c r="P4" t="s">
        <v>8</v>
      </c>
      <c r="Q4" t="s">
        <v>29</v>
      </c>
      <c r="V4" t="s">
        <v>10</v>
      </c>
      <c r="W4" t="s">
        <v>29</v>
      </c>
      <c r="AC4" t="s">
        <v>39</v>
      </c>
      <c r="AD4" t="s">
        <v>40</v>
      </c>
      <c r="AG4" t="s">
        <v>41</v>
      </c>
      <c r="AH4" t="s">
        <v>42</v>
      </c>
    </row>
    <row r="5" spans="1:34" x14ac:dyDescent="0.25">
      <c r="A5" t="s">
        <v>12</v>
      </c>
      <c r="C5">
        <v>1761.88</v>
      </c>
      <c r="I5" t="s">
        <v>12</v>
      </c>
      <c r="K5">
        <v>1127.6600000000001</v>
      </c>
      <c r="P5" t="s">
        <v>12</v>
      </c>
      <c r="Q5">
        <f t="shared" ref="Q5:Q52" si="0">C5*100/F$49</f>
        <v>162.24490040228793</v>
      </c>
      <c r="W5">
        <f>K5*100/F$49</f>
        <v>103.84196675576317</v>
      </c>
      <c r="AB5" t="s">
        <v>9</v>
      </c>
      <c r="AC5">
        <f>T192</f>
        <v>99.999999999999957</v>
      </c>
      <c r="AD5">
        <f>Z192</f>
        <v>51.991661508254346</v>
      </c>
      <c r="AG5">
        <f>T195</f>
        <v>2.9207908244883845</v>
      </c>
      <c r="AH5">
        <f>Z195</f>
        <v>3.1229676190447444</v>
      </c>
    </row>
    <row r="6" spans="1:34" x14ac:dyDescent="0.25">
      <c r="A6" t="s">
        <v>12</v>
      </c>
      <c r="C6">
        <v>1469.69</v>
      </c>
      <c r="I6" t="s">
        <v>12</v>
      </c>
      <c r="K6">
        <v>388.30900000000003</v>
      </c>
      <c r="P6" t="s">
        <v>12</v>
      </c>
      <c r="Q6">
        <f t="shared" si="0"/>
        <v>135.33822262142627</v>
      </c>
      <c r="W6">
        <f t="shared" ref="W6:W69" si="1">K6*100/F$49</f>
        <v>35.757914858169691</v>
      </c>
      <c r="AB6" t="s">
        <v>35</v>
      </c>
      <c r="AC6">
        <f>T285</f>
        <v>105.69377984631207</v>
      </c>
      <c r="AD6">
        <f>Z285</f>
        <v>46.933119379298716</v>
      </c>
      <c r="AG6">
        <f>T288</f>
        <v>4.6414011005173581</v>
      </c>
      <c r="AH6">
        <f>Z288</f>
        <v>3.8131545761585715</v>
      </c>
    </row>
    <row r="7" spans="1:34" x14ac:dyDescent="0.25">
      <c r="A7" t="s">
        <v>12</v>
      </c>
      <c r="C7">
        <v>1737.25</v>
      </c>
      <c r="I7" t="s">
        <v>12</v>
      </c>
      <c r="K7">
        <v>913.85900000000004</v>
      </c>
      <c r="P7" t="s">
        <v>12</v>
      </c>
      <c r="Q7">
        <f t="shared" si="0"/>
        <v>159.97681636880756</v>
      </c>
      <c r="W7">
        <f t="shared" si="1"/>
        <v>84.15383705855929</v>
      </c>
      <c r="AB7" t="s">
        <v>36</v>
      </c>
      <c r="AC7">
        <f>T378</f>
        <v>78.945564738531104</v>
      </c>
      <c r="AD7">
        <f>Z378</f>
        <v>27.615825705074595</v>
      </c>
      <c r="AG7">
        <f>T381</f>
        <v>3.515280871556373</v>
      </c>
      <c r="AH7">
        <f>Z381</f>
        <v>2.6382414440971762</v>
      </c>
    </row>
    <row r="8" spans="1:34" x14ac:dyDescent="0.25">
      <c r="A8" t="s">
        <v>12</v>
      </c>
      <c r="C8">
        <v>190.95599999999999</v>
      </c>
      <c r="I8" t="s">
        <v>12</v>
      </c>
      <c r="K8">
        <v>17.3902</v>
      </c>
      <c r="P8" t="s">
        <v>12</v>
      </c>
      <c r="Q8">
        <f t="shared" si="0"/>
        <v>17.584419597940432</v>
      </c>
      <c r="W8">
        <f t="shared" si="1"/>
        <v>1.6013980900945963</v>
      </c>
      <c r="AB8" t="s">
        <v>37</v>
      </c>
      <c r="AC8">
        <f>T427</f>
        <v>121.91234373195685</v>
      </c>
      <c r="AD8">
        <f>Z427</f>
        <v>52.413277776094638</v>
      </c>
      <c r="AG8">
        <f>T430</f>
        <v>5.7336717907930979</v>
      </c>
      <c r="AH8">
        <f>Z430</f>
        <v>3.8567317006027944</v>
      </c>
    </row>
    <row r="9" spans="1:34" x14ac:dyDescent="0.25">
      <c r="A9" t="s">
        <v>12</v>
      </c>
      <c r="C9">
        <v>801.54200000000003</v>
      </c>
      <c r="I9" t="s">
        <v>12</v>
      </c>
      <c r="K9">
        <v>198.047</v>
      </c>
      <c r="P9" t="s">
        <v>12</v>
      </c>
      <c r="Q9">
        <f t="shared" si="0"/>
        <v>73.810987103690749</v>
      </c>
      <c r="W9">
        <f t="shared" si="1"/>
        <v>18.237403109162891</v>
      </c>
      <c r="AB9" t="s">
        <v>38</v>
      </c>
      <c r="AC9">
        <f>T476</f>
        <v>94.000225373119704</v>
      </c>
      <c r="AD9">
        <f>Z476</f>
        <v>43.804886793056305</v>
      </c>
      <c r="AG9">
        <f>T479</f>
        <v>3.7280581949368985</v>
      </c>
      <c r="AH9">
        <f>Z479</f>
        <v>3.7975481852258368</v>
      </c>
    </row>
    <row r="10" spans="1:34" x14ac:dyDescent="0.25">
      <c r="A10" t="s">
        <v>12</v>
      </c>
      <c r="C10">
        <v>1356.91</v>
      </c>
      <c r="I10" t="s">
        <v>12</v>
      </c>
      <c r="K10">
        <v>97.360299999999995</v>
      </c>
      <c r="P10" t="s">
        <v>12</v>
      </c>
      <c r="Q10">
        <f t="shared" si="0"/>
        <v>124.95273673852276</v>
      </c>
      <c r="W10">
        <f t="shared" si="1"/>
        <v>8.965543724111102</v>
      </c>
    </row>
    <row r="11" spans="1:34" x14ac:dyDescent="0.25">
      <c r="A11" t="s">
        <v>12</v>
      </c>
      <c r="C11">
        <v>1001.02</v>
      </c>
      <c r="I11" t="s">
        <v>12</v>
      </c>
      <c r="K11">
        <v>436.43299999999999</v>
      </c>
      <c r="P11" t="s">
        <v>12</v>
      </c>
      <c r="Q11">
        <f t="shared" si="0"/>
        <v>92.180165618940137</v>
      </c>
      <c r="W11">
        <f t="shared" si="1"/>
        <v>40.189472959152567</v>
      </c>
    </row>
    <row r="12" spans="1:34" x14ac:dyDescent="0.25">
      <c r="A12" t="s">
        <v>12</v>
      </c>
      <c r="C12">
        <v>484.387</v>
      </c>
      <c r="I12" t="s">
        <v>12</v>
      </c>
      <c r="K12">
        <v>20.0122</v>
      </c>
      <c r="P12" t="s">
        <v>12</v>
      </c>
      <c r="Q12">
        <f t="shared" si="0"/>
        <v>44.605376399733821</v>
      </c>
      <c r="W12">
        <f t="shared" si="1"/>
        <v>1.8428482052300192</v>
      </c>
      <c r="AB12" s="3" t="s">
        <v>11</v>
      </c>
      <c r="AC12" s="3" t="s">
        <v>8</v>
      </c>
      <c r="AD12" t="s">
        <v>10</v>
      </c>
    </row>
    <row r="13" spans="1:34" x14ac:dyDescent="0.25">
      <c r="A13" t="s">
        <v>12</v>
      </c>
      <c r="C13">
        <v>1094.71</v>
      </c>
      <c r="I13" t="s">
        <v>12</v>
      </c>
      <c r="K13">
        <v>46.188699999999997</v>
      </c>
      <c r="P13" t="s">
        <v>12</v>
      </c>
      <c r="Q13">
        <f t="shared" si="0"/>
        <v>100.80772522498047</v>
      </c>
      <c r="W13">
        <f t="shared" si="1"/>
        <v>4.2533436052461893</v>
      </c>
      <c r="AB13" s="3" t="s">
        <v>43</v>
      </c>
      <c r="AC13" s="4">
        <f>_xlfn.T.TEST(Q5:Q195,Q197:Q288,2,2)</f>
        <v>0.29716975232351539</v>
      </c>
      <c r="AD13" s="4">
        <f>_xlfn.T.TEST(W5:W195,W197:W288,2,2)</f>
        <v>0.34596966735383428</v>
      </c>
    </row>
    <row r="14" spans="1:34" x14ac:dyDescent="0.25">
      <c r="A14" t="s">
        <v>12</v>
      </c>
      <c r="C14">
        <v>1316.53</v>
      </c>
      <c r="I14" t="s">
        <v>12</v>
      </c>
      <c r="K14">
        <v>295.94</v>
      </c>
      <c r="P14" t="s">
        <v>12</v>
      </c>
      <c r="Q14">
        <f t="shared" si="0"/>
        <v>121.23429446195206</v>
      </c>
      <c r="W14">
        <f t="shared" si="1"/>
        <v>27.25200117207363</v>
      </c>
      <c r="AB14" s="3" t="s">
        <v>44</v>
      </c>
      <c r="AC14" s="4">
        <f>_xlfn.T.TEST(Q5:Q195,Q290:Q381,2,2)</f>
        <v>3.3416537583915947E-5</v>
      </c>
      <c r="AD14" s="4">
        <f>_xlfn.T.TEST(W5:W195,W290:W381,2,2)</f>
        <v>1.6190759078233051E-6</v>
      </c>
    </row>
    <row r="15" spans="1:34" x14ac:dyDescent="0.25">
      <c r="A15" t="s">
        <v>12</v>
      </c>
      <c r="C15">
        <v>1007.45</v>
      </c>
      <c r="I15" t="s">
        <v>12</v>
      </c>
      <c r="K15">
        <v>239.64099999999999</v>
      </c>
      <c r="P15" t="s">
        <v>12</v>
      </c>
      <c r="Q15">
        <f t="shared" si="0"/>
        <v>92.772280127071625</v>
      </c>
      <c r="W15">
        <f t="shared" si="1"/>
        <v>22.067638078248617</v>
      </c>
      <c r="AB15" s="3" t="s">
        <v>45</v>
      </c>
      <c r="AC15" s="4"/>
      <c r="AD15" s="4"/>
    </row>
    <row r="16" spans="1:34" x14ac:dyDescent="0.25">
      <c r="A16" t="s">
        <v>12</v>
      </c>
      <c r="C16">
        <v>1493.54</v>
      </c>
      <c r="I16" t="s">
        <v>12</v>
      </c>
      <c r="K16">
        <v>676.87199999999996</v>
      </c>
      <c r="P16" t="s">
        <v>12</v>
      </c>
      <c r="Q16">
        <f t="shared" si="0"/>
        <v>137.53447938953451</v>
      </c>
      <c r="W16">
        <f t="shared" si="1"/>
        <v>62.330595855051094</v>
      </c>
    </row>
    <row r="17" spans="1:35" x14ac:dyDescent="0.25">
      <c r="A17" t="s">
        <v>12</v>
      </c>
      <c r="C17">
        <v>1363.59</v>
      </c>
      <c r="I17" t="s">
        <v>12</v>
      </c>
      <c r="K17">
        <v>425.846</v>
      </c>
      <c r="P17" t="s">
        <v>12</v>
      </c>
      <c r="Q17">
        <f t="shared" si="0"/>
        <v>125.56787280606839</v>
      </c>
      <c r="W17">
        <f t="shared" si="1"/>
        <v>39.214555961082873</v>
      </c>
      <c r="AB17" s="3" t="s">
        <v>46</v>
      </c>
      <c r="AC17" s="4">
        <f>_xlfn.T.TEST(Q5:Q195,Q383:Q430,2,2)</f>
        <v>2.7588335023742963E-3</v>
      </c>
      <c r="AD17" s="4">
        <f>_xlfn.T.TEST(W5:W195,W383:W430,2,2)</f>
        <v>0.95164759500016549</v>
      </c>
    </row>
    <row r="18" spans="1:35" x14ac:dyDescent="0.25">
      <c r="A18" t="s">
        <v>12</v>
      </c>
      <c r="C18">
        <v>1340.81</v>
      </c>
      <c r="I18" t="s">
        <v>12</v>
      </c>
      <c r="K18">
        <v>995.64200000000005</v>
      </c>
      <c r="P18" t="s">
        <v>12</v>
      </c>
      <c r="Q18">
        <f t="shared" si="0"/>
        <v>123.47014831225262</v>
      </c>
      <c r="W18">
        <f t="shared" si="1"/>
        <v>91.684925832823325</v>
      </c>
      <c r="AB18" s="3" t="s">
        <v>47</v>
      </c>
      <c r="AC18" s="4">
        <f>_xlfn.T.TEST(Q5:Q195,Q432:Q479,2,2)</f>
        <v>0.3592171942363378</v>
      </c>
      <c r="AD18" s="4">
        <f>_xlfn.T.TEST(W5:W195,W432:W479,2,2)</f>
        <v>0.23856422286175441</v>
      </c>
    </row>
    <row r="19" spans="1:35" x14ac:dyDescent="0.25">
      <c r="A19" t="s">
        <v>12</v>
      </c>
      <c r="C19">
        <v>1434.79</v>
      </c>
      <c r="I19" t="s">
        <v>12</v>
      </c>
      <c r="K19">
        <v>184.91</v>
      </c>
      <c r="P19" t="s">
        <v>12</v>
      </c>
      <c r="Q19">
        <f t="shared" si="0"/>
        <v>132.12441292721337</v>
      </c>
      <c r="W19">
        <f t="shared" si="1"/>
        <v>17.02766620506905</v>
      </c>
    </row>
    <row r="20" spans="1:35" x14ac:dyDescent="0.25">
      <c r="A20" t="s">
        <v>12</v>
      </c>
      <c r="C20">
        <v>1106.97</v>
      </c>
      <c r="I20" t="s">
        <v>12</v>
      </c>
      <c r="K20">
        <v>48.683399999999999</v>
      </c>
      <c r="P20" t="s">
        <v>12</v>
      </c>
      <c r="Q20">
        <f t="shared" si="0"/>
        <v>101.93670249864954</v>
      </c>
      <c r="W20">
        <f t="shared" si="1"/>
        <v>4.4830711423279359</v>
      </c>
    </row>
    <row r="21" spans="1:35" x14ac:dyDescent="0.25">
      <c r="A21" t="s">
        <v>12</v>
      </c>
      <c r="C21">
        <v>1438</v>
      </c>
      <c r="I21" t="s">
        <v>12</v>
      </c>
      <c r="K21">
        <v>691.44</v>
      </c>
      <c r="P21" t="s">
        <v>12</v>
      </c>
      <c r="Q21">
        <f t="shared" si="0"/>
        <v>132.42000975009083</v>
      </c>
      <c r="W21">
        <f t="shared" si="1"/>
        <v>63.672108165231428</v>
      </c>
    </row>
    <row r="22" spans="1:35" x14ac:dyDescent="0.25">
      <c r="A22" t="s">
        <v>12</v>
      </c>
      <c r="C22">
        <v>417.25200000000001</v>
      </c>
      <c r="I22" t="s">
        <v>12</v>
      </c>
      <c r="K22">
        <v>85.329899999999995</v>
      </c>
      <c r="P22" t="s">
        <v>12</v>
      </c>
      <c r="Q22">
        <f t="shared" si="0"/>
        <v>38.423166834662659</v>
      </c>
      <c r="W22">
        <f t="shared" si="1"/>
        <v>7.8577094506079792</v>
      </c>
    </row>
    <row r="23" spans="1:35" x14ac:dyDescent="0.25">
      <c r="A23" t="s">
        <v>12</v>
      </c>
      <c r="C23">
        <v>1234.9100000000001</v>
      </c>
      <c r="I23" t="s">
        <v>12</v>
      </c>
      <c r="K23">
        <v>658.59900000000005</v>
      </c>
      <c r="P23" t="s">
        <v>12</v>
      </c>
      <c r="Q23">
        <f t="shared" si="0"/>
        <v>113.71821574442606</v>
      </c>
      <c r="W23">
        <f t="shared" si="1"/>
        <v>60.647904034353324</v>
      </c>
    </row>
    <row r="24" spans="1:35" x14ac:dyDescent="0.25">
      <c r="A24" t="s">
        <v>12</v>
      </c>
      <c r="C24">
        <v>65.6798</v>
      </c>
      <c r="I24" t="s">
        <v>12</v>
      </c>
      <c r="K24">
        <v>250.19499999999999</v>
      </c>
      <c r="P24" t="s">
        <v>12</v>
      </c>
      <c r="Q24">
        <f t="shared" si="0"/>
        <v>6.0482056720333901</v>
      </c>
      <c r="W24">
        <f t="shared" si="1"/>
        <v>23.039516230475641</v>
      </c>
    </row>
    <row r="25" spans="1:35" x14ac:dyDescent="0.25">
      <c r="A25" t="s">
        <v>12</v>
      </c>
      <c r="C25">
        <v>531.846</v>
      </c>
      <c r="I25" t="s">
        <v>12</v>
      </c>
      <c r="K25">
        <v>393.76799999999997</v>
      </c>
      <c r="P25" t="s">
        <v>12</v>
      </c>
      <c r="Q25">
        <f t="shared" si="0"/>
        <v>48.975697152675103</v>
      </c>
      <c r="W25">
        <f t="shared" si="1"/>
        <v>36.260613629536685</v>
      </c>
    </row>
    <row r="26" spans="1:35" x14ac:dyDescent="0.25">
      <c r="A26" t="s">
        <v>12</v>
      </c>
      <c r="C26">
        <v>1701.32</v>
      </c>
      <c r="I26" t="s">
        <v>12</v>
      </c>
      <c r="K26">
        <v>484.39400000000001</v>
      </c>
      <c r="P26" t="s">
        <v>12</v>
      </c>
      <c r="Q26">
        <f t="shared" si="0"/>
        <v>156.66815784980844</v>
      </c>
      <c r="W26">
        <f t="shared" si="1"/>
        <v>44.606021003397423</v>
      </c>
    </row>
    <row r="27" spans="1:35" x14ac:dyDescent="0.25">
      <c r="A27" t="s">
        <v>12</v>
      </c>
      <c r="C27">
        <v>1925.34</v>
      </c>
      <c r="I27" t="s">
        <v>12</v>
      </c>
      <c r="K27">
        <v>766.101</v>
      </c>
      <c r="P27" t="s">
        <v>12</v>
      </c>
      <c r="Q27">
        <f t="shared" si="0"/>
        <v>177.29731680962439</v>
      </c>
      <c r="W27">
        <f t="shared" si="1"/>
        <v>70.547358754905659</v>
      </c>
    </row>
    <row r="28" spans="1:35" x14ac:dyDescent="0.25">
      <c r="A28" t="s">
        <v>12</v>
      </c>
      <c r="C28">
        <v>332.404</v>
      </c>
      <c r="I28" t="s">
        <v>12</v>
      </c>
      <c r="K28">
        <v>26.015799999999999</v>
      </c>
      <c r="P28" t="s">
        <v>12</v>
      </c>
      <c r="Q28">
        <f t="shared" si="0"/>
        <v>30.609833741981358</v>
      </c>
      <c r="W28">
        <f t="shared" si="1"/>
        <v>2.3956971416247654</v>
      </c>
    </row>
    <row r="29" spans="1:35" x14ac:dyDescent="0.25">
      <c r="A29" t="s">
        <v>12</v>
      </c>
      <c r="C29">
        <v>1032.07</v>
      </c>
      <c r="I29" t="s">
        <v>12</v>
      </c>
      <c r="K29">
        <v>359.82</v>
      </c>
      <c r="P29" t="s">
        <v>12</v>
      </c>
      <c r="Q29">
        <f t="shared" si="0"/>
        <v>95.039443298175399</v>
      </c>
      <c r="W29">
        <f t="shared" si="1"/>
        <v>33.134470033572796</v>
      </c>
    </row>
    <row r="30" spans="1:35" x14ac:dyDescent="0.25">
      <c r="A30" t="s">
        <v>12</v>
      </c>
      <c r="C30">
        <v>1304.78</v>
      </c>
      <c r="I30" t="s">
        <v>12</v>
      </c>
      <c r="K30">
        <v>837.00199999999995</v>
      </c>
      <c r="P30" t="s">
        <v>12</v>
      </c>
      <c r="Q30">
        <f t="shared" si="0"/>
        <v>120.15228116948784</v>
      </c>
      <c r="W30">
        <f t="shared" si="1"/>
        <v>77.076365090991317</v>
      </c>
      <c r="AB30" s="4"/>
      <c r="AC30" s="4"/>
      <c r="AD30" s="4"/>
      <c r="AE30" s="4"/>
      <c r="AF30" s="4"/>
      <c r="AG30" s="4"/>
      <c r="AI30" s="4"/>
    </row>
    <row r="31" spans="1:35" x14ac:dyDescent="0.25">
      <c r="A31" t="s">
        <v>12</v>
      </c>
      <c r="C31">
        <v>330.98899999999998</v>
      </c>
      <c r="I31" t="s">
        <v>12</v>
      </c>
      <c r="K31">
        <v>130.49</v>
      </c>
      <c r="P31" t="s">
        <v>12</v>
      </c>
      <c r="Q31">
        <f t="shared" si="0"/>
        <v>30.479531715697359</v>
      </c>
      <c r="W31">
        <f t="shared" si="1"/>
        <v>12.016333151800662</v>
      </c>
      <c r="AB31" s="4"/>
      <c r="AC31" s="4"/>
      <c r="AD31" s="4"/>
      <c r="AE31" s="4"/>
      <c r="AF31" s="4"/>
      <c r="AG31" s="4"/>
      <c r="AI31" s="4"/>
    </row>
    <row r="32" spans="1:35" x14ac:dyDescent="0.25">
      <c r="A32" t="s">
        <v>12</v>
      </c>
      <c r="C32">
        <v>1813.14</v>
      </c>
      <c r="I32" t="s">
        <v>12</v>
      </c>
      <c r="K32">
        <v>516.81500000000005</v>
      </c>
      <c r="P32" t="s">
        <v>12</v>
      </c>
      <c r="Q32">
        <f t="shared" si="0"/>
        <v>166.96524094456166</v>
      </c>
      <c r="W32">
        <f t="shared" si="1"/>
        <v>47.591548914459807</v>
      </c>
      <c r="AB32" s="4"/>
      <c r="AC32" s="4"/>
      <c r="AD32" s="4"/>
      <c r="AE32" s="4"/>
      <c r="AF32" s="4"/>
      <c r="AG32" s="4"/>
      <c r="AI32" s="4"/>
    </row>
    <row r="33" spans="1:35" x14ac:dyDescent="0.25">
      <c r="A33" t="s">
        <v>12</v>
      </c>
      <c r="C33">
        <v>368.21800000000002</v>
      </c>
      <c r="I33" t="s">
        <v>12</v>
      </c>
      <c r="K33">
        <v>181.34299999999999</v>
      </c>
      <c r="P33" t="s">
        <v>12</v>
      </c>
      <c r="Q33">
        <f t="shared" si="0"/>
        <v>33.907810257412343</v>
      </c>
      <c r="W33">
        <f t="shared" si="1"/>
        <v>16.699194595348207</v>
      </c>
    </row>
    <row r="34" spans="1:35" x14ac:dyDescent="0.25">
      <c r="A34" t="s">
        <v>12</v>
      </c>
      <c r="C34">
        <v>713.66499999999996</v>
      </c>
      <c r="I34" t="s">
        <v>12</v>
      </c>
      <c r="K34">
        <v>158.91</v>
      </c>
      <c r="P34" t="s">
        <v>12</v>
      </c>
      <c r="Q34">
        <f t="shared" si="0"/>
        <v>65.718724797147814</v>
      </c>
      <c r="W34">
        <f t="shared" si="1"/>
        <v>14.633424025999258</v>
      </c>
      <c r="AB34" s="4"/>
      <c r="AC34" s="4"/>
      <c r="AD34" s="4"/>
      <c r="AE34" s="4"/>
      <c r="AF34" s="4"/>
      <c r="AG34" s="4"/>
      <c r="AI34" s="4"/>
    </row>
    <row r="35" spans="1:35" x14ac:dyDescent="0.25">
      <c r="A35" t="s">
        <v>12</v>
      </c>
      <c r="C35">
        <v>1741.56</v>
      </c>
      <c r="I35" t="s">
        <v>12</v>
      </c>
      <c r="K35">
        <v>1109.8800000000001</v>
      </c>
      <c r="P35" t="s">
        <v>12</v>
      </c>
      <c r="Q35">
        <f t="shared" si="0"/>
        <v>160.37370805310721</v>
      </c>
      <c r="W35">
        <f t="shared" si="1"/>
        <v>102.20467345023006</v>
      </c>
      <c r="AB35" s="4"/>
      <c r="AC35" s="4"/>
      <c r="AD35" s="4"/>
      <c r="AE35" s="4"/>
      <c r="AF35" s="4"/>
      <c r="AG35" s="4"/>
      <c r="AI35" s="4"/>
    </row>
    <row r="36" spans="1:35" x14ac:dyDescent="0.25">
      <c r="A36" t="s">
        <v>12</v>
      </c>
      <c r="C36">
        <v>500.51400000000001</v>
      </c>
      <c r="I36" t="s">
        <v>12</v>
      </c>
      <c r="K36">
        <v>57.194499999999998</v>
      </c>
      <c r="P36" t="s">
        <v>12</v>
      </c>
      <c r="Q36">
        <f t="shared" si="0"/>
        <v>46.090451154420698</v>
      </c>
      <c r="W36">
        <f t="shared" si="1"/>
        <v>5.266826319646432</v>
      </c>
    </row>
    <row r="37" spans="1:35" x14ac:dyDescent="0.25">
      <c r="A37" t="s">
        <v>12</v>
      </c>
      <c r="C37">
        <v>1275.43</v>
      </c>
      <c r="I37" t="s">
        <v>12</v>
      </c>
      <c r="K37">
        <v>442.36700000000002</v>
      </c>
      <c r="P37" t="s">
        <v>12</v>
      </c>
      <c r="Q37">
        <f t="shared" si="0"/>
        <v>117.44955009426866</v>
      </c>
      <c r="W37">
        <f t="shared" si="1"/>
        <v>40.735912693406419</v>
      </c>
    </row>
    <row r="38" spans="1:35" x14ac:dyDescent="0.25">
      <c r="A38" t="s">
        <v>12</v>
      </c>
      <c r="C38">
        <v>2302.4899999999998</v>
      </c>
      <c r="I38" t="s">
        <v>12</v>
      </c>
      <c r="K38">
        <v>1667.45</v>
      </c>
      <c r="P38" t="s">
        <v>12</v>
      </c>
      <c r="Q38">
        <f t="shared" si="0"/>
        <v>212.02764134178483</v>
      </c>
      <c r="W38">
        <f t="shared" si="1"/>
        <v>153.54919698038174</v>
      </c>
    </row>
    <row r="39" spans="1:35" x14ac:dyDescent="0.25">
      <c r="A39" t="s">
        <v>12</v>
      </c>
      <c r="C39">
        <v>988.07299999999998</v>
      </c>
      <c r="I39" t="s">
        <v>12</v>
      </c>
      <c r="K39">
        <v>577.34199999999998</v>
      </c>
      <c r="P39" t="s">
        <v>12</v>
      </c>
      <c r="Q39">
        <f t="shared" si="0"/>
        <v>90.987925100001036</v>
      </c>
      <c r="W39">
        <f t="shared" si="1"/>
        <v>53.165252621096613</v>
      </c>
    </row>
    <row r="40" spans="1:35" x14ac:dyDescent="0.25">
      <c r="A40" t="s">
        <v>12</v>
      </c>
      <c r="C40">
        <v>873.79899999999998</v>
      </c>
      <c r="I40" t="s">
        <v>12</v>
      </c>
      <c r="K40">
        <v>435.65300000000002</v>
      </c>
      <c r="P40" t="s">
        <v>12</v>
      </c>
      <c r="Q40">
        <f t="shared" si="0"/>
        <v>80.46486237803866</v>
      </c>
      <c r="W40">
        <f t="shared" si="1"/>
        <v>40.117645693780474</v>
      </c>
    </row>
    <row r="41" spans="1:35" x14ac:dyDescent="0.25">
      <c r="A41" t="s">
        <v>12</v>
      </c>
      <c r="C41">
        <v>1145.5899999999999</v>
      </c>
      <c r="I41" t="s">
        <v>12</v>
      </c>
      <c r="K41">
        <v>190.577</v>
      </c>
      <c r="P41" t="s">
        <v>12</v>
      </c>
      <c r="Q41">
        <f t="shared" si="0"/>
        <v>105.49307299694473</v>
      </c>
      <c r="W41">
        <f t="shared" si="1"/>
        <v>17.54951891386861</v>
      </c>
    </row>
    <row r="42" spans="1:35" x14ac:dyDescent="0.25">
      <c r="A42" t="s">
        <v>12</v>
      </c>
      <c r="C42">
        <v>1131.74</v>
      </c>
      <c r="I42" t="s">
        <v>12</v>
      </c>
      <c r="K42">
        <v>501.48200000000003</v>
      </c>
      <c r="P42" t="s">
        <v>12</v>
      </c>
      <c r="Q42">
        <f t="shared" si="0"/>
        <v>104.2176786054018</v>
      </c>
      <c r="W42">
        <f t="shared" si="1"/>
        <v>46.17959063247222</v>
      </c>
    </row>
    <row r="43" spans="1:35" x14ac:dyDescent="0.25">
      <c r="A43" t="s">
        <v>12</v>
      </c>
      <c r="C43">
        <v>837.77</v>
      </c>
      <c r="I43" t="s">
        <v>12</v>
      </c>
      <c r="K43">
        <v>79.4679</v>
      </c>
      <c r="P43" t="s">
        <v>12</v>
      </c>
      <c r="Q43">
        <f t="shared" si="0"/>
        <v>77.147087321511535</v>
      </c>
      <c r="W43">
        <f t="shared" si="1"/>
        <v>7.3178999254653982</v>
      </c>
    </row>
    <row r="44" spans="1:35" x14ac:dyDescent="0.25">
      <c r="A44" t="s">
        <v>12</v>
      </c>
      <c r="C44">
        <v>759.91300000000001</v>
      </c>
      <c r="I44" t="s">
        <v>12</v>
      </c>
      <c r="K44">
        <v>180.09200000000001</v>
      </c>
      <c r="P44" t="s">
        <v>12</v>
      </c>
      <c r="Q44">
        <f t="shared" si="0"/>
        <v>69.977529116287045</v>
      </c>
      <c r="W44">
        <f t="shared" si="1"/>
        <v>16.583994712039885</v>
      </c>
    </row>
    <row r="45" spans="1:35" x14ac:dyDescent="0.25">
      <c r="A45" t="s">
        <v>12</v>
      </c>
      <c r="C45">
        <v>500.65800000000002</v>
      </c>
      <c r="I45" t="s">
        <v>12</v>
      </c>
      <c r="K45">
        <v>109.759</v>
      </c>
      <c r="P45" t="s">
        <v>12</v>
      </c>
      <c r="Q45">
        <f t="shared" si="0"/>
        <v>46.103711572643235</v>
      </c>
      <c r="W45">
        <f t="shared" si="1"/>
        <v>10.107293358943128</v>
      </c>
    </row>
    <row r="46" spans="1:35" x14ac:dyDescent="0.25">
      <c r="A46" t="s">
        <v>12</v>
      </c>
      <c r="C46">
        <v>720.59100000000001</v>
      </c>
      <c r="I46" t="s">
        <v>12</v>
      </c>
      <c r="K46">
        <v>101.60599999999999</v>
      </c>
      <c r="P46" t="s">
        <v>12</v>
      </c>
      <c r="Q46">
        <f t="shared" si="0"/>
        <v>66.356514079156952</v>
      </c>
      <c r="W46">
        <f t="shared" si="1"/>
        <v>9.3565142633294336</v>
      </c>
    </row>
    <row r="47" spans="1:35" x14ac:dyDescent="0.25">
      <c r="A47" t="s">
        <v>12</v>
      </c>
      <c r="C47">
        <v>1356.73</v>
      </c>
      <c r="I47" t="s">
        <v>12</v>
      </c>
      <c r="K47">
        <v>343.13299999999998</v>
      </c>
      <c r="P47" t="s">
        <v>12</v>
      </c>
      <c r="Q47">
        <f t="shared" si="0"/>
        <v>124.93616121574459</v>
      </c>
      <c r="W47">
        <f t="shared" si="1"/>
        <v>31.597826985798267</v>
      </c>
    </row>
    <row r="48" spans="1:35" x14ac:dyDescent="0.25">
      <c r="A48" t="s">
        <v>12</v>
      </c>
      <c r="C48">
        <v>1095.6400000000001</v>
      </c>
      <c r="I48" t="s">
        <v>12</v>
      </c>
      <c r="K48">
        <v>505.99200000000002</v>
      </c>
      <c r="P48" t="s">
        <v>12</v>
      </c>
      <c r="Q48">
        <f t="shared" si="0"/>
        <v>100.89336542600107</v>
      </c>
      <c r="W48">
        <f t="shared" si="1"/>
        <v>46.594899564303169</v>
      </c>
    </row>
    <row r="49" spans="1:37" x14ac:dyDescent="0.25">
      <c r="A49" t="s">
        <v>12</v>
      </c>
      <c r="C49">
        <v>1577.97</v>
      </c>
      <c r="E49" s="1" t="s">
        <v>15</v>
      </c>
      <c r="F49" s="1">
        <f>AVERAGEA(C5:C52)</f>
        <v>1085.9386000000002</v>
      </c>
      <c r="I49" t="s">
        <v>12</v>
      </c>
      <c r="K49">
        <v>209.74299999999999</v>
      </c>
      <c r="M49" s="1" t="s">
        <v>15</v>
      </c>
      <c r="N49" s="1">
        <f>AVERAGEA(K5:K52)</f>
        <v>400.04547708333331</v>
      </c>
      <c r="P49" t="s">
        <v>12</v>
      </c>
      <c r="Q49">
        <f t="shared" si="0"/>
        <v>145.30932043487539</v>
      </c>
      <c r="W49">
        <f t="shared" si="1"/>
        <v>19.314443744793671</v>
      </c>
    </row>
    <row r="50" spans="1:37" x14ac:dyDescent="0.25">
      <c r="A50" t="s">
        <v>12</v>
      </c>
      <c r="C50">
        <v>1187.75</v>
      </c>
      <c r="E50" s="1" t="s">
        <v>5</v>
      </c>
      <c r="F50" s="1">
        <f>TRIMMEAN(C5:C52,0.1)</f>
        <v>1082.7406136363636</v>
      </c>
      <c r="I50" t="s">
        <v>12</v>
      </c>
      <c r="K50">
        <v>732.31</v>
      </c>
      <c r="M50" s="1" t="s">
        <v>5</v>
      </c>
      <c r="N50" s="1">
        <f>TRIMMEAN(K5:K52,0.1)</f>
        <v>372.03796590909093</v>
      </c>
      <c r="P50" t="s">
        <v>12</v>
      </c>
      <c r="Q50">
        <f t="shared" si="0"/>
        <v>109.37542877654407</v>
      </c>
      <c r="W50">
        <f t="shared" si="1"/>
        <v>67.435672698253825</v>
      </c>
    </row>
    <row r="51" spans="1:37" x14ac:dyDescent="0.25">
      <c r="A51" t="s">
        <v>12</v>
      </c>
      <c r="C51">
        <v>1468.26</v>
      </c>
      <c r="E51" s="1" t="s">
        <v>6</v>
      </c>
      <c r="F51" s="1">
        <f>_xlfn.STDEV.S(C5:C52)</f>
        <v>506.53534116019478</v>
      </c>
      <c r="I51" t="s">
        <v>12</v>
      </c>
      <c r="K51">
        <v>38.167999999999999</v>
      </c>
      <c r="M51" s="1" t="s">
        <v>6</v>
      </c>
      <c r="N51" s="1">
        <f>_xlfn.STDEV.S(K5:K52)</f>
        <v>353.44695799140032</v>
      </c>
      <c r="P51" t="s">
        <v>12</v>
      </c>
      <c r="Q51">
        <f t="shared" si="0"/>
        <v>135.20653930157744</v>
      </c>
      <c r="W51">
        <f t="shared" si="1"/>
        <v>3.5147475188744548</v>
      </c>
    </row>
    <row r="52" spans="1:37" x14ac:dyDescent="0.25">
      <c r="A52" t="s">
        <v>12</v>
      </c>
      <c r="C52">
        <v>488.93599999999998</v>
      </c>
      <c r="E52" s="1" t="s">
        <v>7</v>
      </c>
      <c r="F52" s="1">
        <f>F51/SQRT(48)</f>
        <v>73.11207889322435</v>
      </c>
      <c r="I52" t="s">
        <v>12</v>
      </c>
      <c r="K52">
        <v>266.95</v>
      </c>
      <c r="M52" s="1" t="s">
        <v>7</v>
      </c>
      <c r="N52" s="1">
        <f>N51/SQRT(48)</f>
        <v>51.015674085147332</v>
      </c>
      <c r="P52" t="s">
        <v>12</v>
      </c>
      <c r="Q52">
        <f t="shared" si="0"/>
        <v>45.024276694833382</v>
      </c>
      <c r="W52">
        <f t="shared" si="1"/>
        <v>24.582421142410809</v>
      </c>
    </row>
    <row r="53" spans="1:37" x14ac:dyDescent="0.25">
      <c r="A53" t="s">
        <v>16</v>
      </c>
      <c r="C53">
        <v>1839.12</v>
      </c>
      <c r="D53" s="1"/>
      <c r="E53" s="1"/>
      <c r="F53" s="1"/>
      <c r="G53" s="1"/>
      <c r="H53" s="1"/>
      <c r="I53" t="s">
        <v>16</v>
      </c>
      <c r="J53" s="1"/>
      <c r="K53">
        <v>334.93799999999999</v>
      </c>
      <c r="L53" s="1"/>
      <c r="M53" s="1"/>
      <c r="N53" s="1"/>
      <c r="O53" s="1"/>
      <c r="P53" t="s">
        <v>16</v>
      </c>
      <c r="Q53">
        <f t="shared" ref="Q53:Q100" si="2">C53*100/F$97</f>
        <v>120.59581856857716</v>
      </c>
      <c r="W53">
        <f t="shared" si="1"/>
        <v>30.843180268203</v>
      </c>
      <c r="Y53" s="3"/>
      <c r="Z53" s="3"/>
      <c r="AA53" s="3"/>
      <c r="AC53" s="2"/>
      <c r="AD53" s="2"/>
      <c r="AE53" s="2"/>
      <c r="AF53" s="2"/>
      <c r="AG53" s="2"/>
      <c r="AH53" s="2"/>
      <c r="AI53" s="2"/>
      <c r="AJ53" s="2"/>
      <c r="AK53" s="2"/>
    </row>
    <row r="54" spans="1:37" x14ac:dyDescent="0.25">
      <c r="A54" t="s">
        <v>16</v>
      </c>
      <c r="C54">
        <v>1671.29</v>
      </c>
      <c r="D54" s="1"/>
      <c r="E54" s="1"/>
      <c r="F54" s="1"/>
      <c r="G54" s="1"/>
      <c r="H54" s="1"/>
      <c r="I54" t="s">
        <v>16</v>
      </c>
      <c r="J54" s="1"/>
      <c r="K54">
        <v>272.76799999999997</v>
      </c>
      <c r="L54" s="1"/>
      <c r="M54" s="1"/>
      <c r="N54" s="1"/>
      <c r="O54" s="1"/>
      <c r="P54" t="s">
        <v>16</v>
      </c>
      <c r="Q54">
        <f t="shared" si="2"/>
        <v>109.59077472675916</v>
      </c>
      <c r="W54">
        <f t="shared" si="1"/>
        <v>25.1181788730965</v>
      </c>
      <c r="Y54" s="3"/>
      <c r="Z54" s="3"/>
      <c r="AA54" s="3"/>
      <c r="AC54" s="2"/>
      <c r="AD54" s="2"/>
      <c r="AE54" s="2"/>
      <c r="AF54" s="2"/>
      <c r="AG54" s="2"/>
      <c r="AH54" s="2"/>
      <c r="AI54" s="2"/>
      <c r="AJ54" s="2"/>
      <c r="AK54" s="2"/>
    </row>
    <row r="55" spans="1:37" x14ac:dyDescent="0.25">
      <c r="A55" t="s">
        <v>16</v>
      </c>
      <c r="C55">
        <v>1743.93</v>
      </c>
      <c r="D55" s="1"/>
      <c r="E55" s="1"/>
      <c r="F55" s="1"/>
      <c r="G55" s="1"/>
      <c r="H55" s="1"/>
      <c r="I55" t="s">
        <v>16</v>
      </c>
      <c r="J55" s="1"/>
      <c r="K55">
        <v>1051.58</v>
      </c>
      <c r="L55" s="1"/>
      <c r="M55" s="1"/>
      <c r="N55" s="1"/>
      <c r="O55" s="1"/>
      <c r="P55" t="s">
        <v>16</v>
      </c>
      <c r="Q55">
        <f t="shared" si="2"/>
        <v>114.35396595996932</v>
      </c>
      <c r="W55">
        <f t="shared" si="1"/>
        <v>96.836045794854314</v>
      </c>
    </row>
    <row r="56" spans="1:37" x14ac:dyDescent="0.25">
      <c r="A56" t="s">
        <v>16</v>
      </c>
      <c r="C56">
        <v>2426.52</v>
      </c>
      <c r="I56" t="s">
        <v>16</v>
      </c>
      <c r="K56">
        <v>870.80600000000004</v>
      </c>
      <c r="L56" s="1"/>
      <c r="M56" s="1"/>
      <c r="N56" s="1"/>
      <c r="O56" s="1"/>
      <c r="P56" t="s">
        <v>16</v>
      </c>
      <c r="Q56">
        <f t="shared" si="2"/>
        <v>159.11314415210745</v>
      </c>
      <c r="W56">
        <f t="shared" si="1"/>
        <v>80.189248268732683</v>
      </c>
    </row>
    <row r="57" spans="1:37" x14ac:dyDescent="0.25">
      <c r="A57" t="s">
        <v>16</v>
      </c>
      <c r="C57">
        <v>1576.48</v>
      </c>
      <c r="I57" t="s">
        <v>16</v>
      </c>
      <c r="K57">
        <v>1253.52</v>
      </c>
      <c r="P57" t="s">
        <v>16</v>
      </c>
      <c r="Q57">
        <f t="shared" si="2"/>
        <v>103.37383969343519</v>
      </c>
      <c r="W57">
        <f t="shared" si="1"/>
        <v>115.43194062721408</v>
      </c>
    </row>
    <row r="58" spans="1:37" x14ac:dyDescent="0.25">
      <c r="A58" t="s">
        <v>16</v>
      </c>
      <c r="C58">
        <v>1758.17</v>
      </c>
      <c r="I58" t="s">
        <v>16</v>
      </c>
      <c r="K58">
        <v>1262.04</v>
      </c>
      <c r="P58" t="s">
        <v>16</v>
      </c>
      <c r="Q58">
        <f t="shared" si="2"/>
        <v>115.28771930744882</v>
      </c>
      <c r="W58">
        <f t="shared" si="1"/>
        <v>116.21651537204772</v>
      </c>
    </row>
    <row r="59" spans="1:37" x14ac:dyDescent="0.25">
      <c r="A59" t="s">
        <v>16</v>
      </c>
      <c r="C59">
        <v>2717.59</v>
      </c>
      <c r="I59" t="s">
        <v>16</v>
      </c>
      <c r="K59">
        <v>1066.48</v>
      </c>
      <c r="P59" t="s">
        <v>16</v>
      </c>
      <c r="Q59">
        <f t="shared" si="2"/>
        <v>178.19935109388163</v>
      </c>
      <c r="W59">
        <f t="shared" si="1"/>
        <v>98.208130735936621</v>
      </c>
    </row>
    <row r="60" spans="1:37" x14ac:dyDescent="0.25">
      <c r="A60" t="s">
        <v>16</v>
      </c>
      <c r="C60">
        <v>974.74699999999996</v>
      </c>
      <c r="I60" t="s">
        <v>16</v>
      </c>
      <c r="K60">
        <v>200.22</v>
      </c>
      <c r="P60" t="s">
        <v>16</v>
      </c>
      <c r="Q60">
        <f t="shared" si="2"/>
        <v>63.916662513737478</v>
      </c>
      <c r="W60">
        <f t="shared" si="1"/>
        <v>18.43750650359053</v>
      </c>
    </row>
    <row r="61" spans="1:37" x14ac:dyDescent="0.25">
      <c r="A61" t="s">
        <v>16</v>
      </c>
      <c r="C61">
        <v>1455.47</v>
      </c>
      <c r="I61" t="s">
        <v>16</v>
      </c>
      <c r="K61">
        <v>1252.42</v>
      </c>
      <c r="P61" t="s">
        <v>16</v>
      </c>
      <c r="Q61">
        <f t="shared" si="2"/>
        <v>95.438903416855339</v>
      </c>
      <c r="W61">
        <f t="shared" si="1"/>
        <v>115.3306457657919</v>
      </c>
    </row>
    <row r="62" spans="1:37" x14ac:dyDescent="0.25">
      <c r="A62" t="s">
        <v>16</v>
      </c>
      <c r="C62">
        <v>685.6</v>
      </c>
      <c r="I62" t="s">
        <v>16</v>
      </c>
      <c r="K62">
        <v>27.851299999999998</v>
      </c>
      <c r="P62" t="s">
        <v>16</v>
      </c>
      <c r="Q62">
        <f t="shared" si="2"/>
        <v>44.956551617412948</v>
      </c>
      <c r="W62">
        <f t="shared" si="1"/>
        <v>2.5647214308433268</v>
      </c>
    </row>
    <row r="63" spans="1:37" x14ac:dyDescent="0.25">
      <c r="A63" t="s">
        <v>16</v>
      </c>
      <c r="C63">
        <v>967.452</v>
      </c>
      <c r="I63" t="s">
        <v>16</v>
      </c>
      <c r="K63">
        <v>50.600200000000001</v>
      </c>
      <c r="P63" t="s">
        <v>16</v>
      </c>
      <c r="Q63">
        <f t="shared" si="2"/>
        <v>63.438310640853835</v>
      </c>
      <c r="W63">
        <f t="shared" si="1"/>
        <v>4.6595820426679735</v>
      </c>
    </row>
    <row r="64" spans="1:37" x14ac:dyDescent="0.25">
      <c r="A64" t="s">
        <v>16</v>
      </c>
      <c r="C64">
        <v>1353.68</v>
      </c>
      <c r="I64" t="s">
        <v>16</v>
      </c>
      <c r="K64">
        <v>20.7239</v>
      </c>
      <c r="P64" t="s">
        <v>16</v>
      </c>
      <c r="Q64">
        <f t="shared" si="2"/>
        <v>88.764271869106707</v>
      </c>
      <c r="W64">
        <f t="shared" si="1"/>
        <v>1.9083859805701717</v>
      </c>
    </row>
    <row r="65" spans="1:23" x14ac:dyDescent="0.25">
      <c r="A65" t="s">
        <v>16</v>
      </c>
      <c r="C65">
        <v>924.80399999999997</v>
      </c>
      <c r="I65" t="s">
        <v>16</v>
      </c>
      <c r="K65">
        <v>492.50799999999998</v>
      </c>
      <c r="P65" t="s">
        <v>16</v>
      </c>
      <c r="Q65">
        <f t="shared" si="2"/>
        <v>60.641771823205893</v>
      </c>
      <c r="W65">
        <f t="shared" si="1"/>
        <v>45.353208735742506</v>
      </c>
    </row>
    <row r="66" spans="1:23" x14ac:dyDescent="0.25">
      <c r="A66" t="s">
        <v>16</v>
      </c>
      <c r="C66">
        <v>194.85400000000001</v>
      </c>
      <c r="I66" t="s">
        <v>16</v>
      </c>
      <c r="K66">
        <v>89.348399999999998</v>
      </c>
      <c r="P66" t="s">
        <v>16</v>
      </c>
      <c r="Q66">
        <f t="shared" si="2"/>
        <v>12.777076879899916</v>
      </c>
      <c r="W66">
        <f t="shared" si="1"/>
        <v>8.2277579966307481</v>
      </c>
    </row>
    <row r="67" spans="1:23" x14ac:dyDescent="0.25">
      <c r="A67" t="s">
        <v>16</v>
      </c>
      <c r="C67">
        <v>1399.36</v>
      </c>
      <c r="I67" t="s">
        <v>16</v>
      </c>
      <c r="K67">
        <v>1223.49</v>
      </c>
      <c r="P67" t="s">
        <v>16</v>
      </c>
      <c r="Q67">
        <f t="shared" si="2"/>
        <v>91.759626708493258</v>
      </c>
      <c r="W67">
        <f t="shared" si="1"/>
        <v>112.66659091038846</v>
      </c>
    </row>
    <row r="68" spans="1:23" x14ac:dyDescent="0.25">
      <c r="A68" t="s">
        <v>16</v>
      </c>
      <c r="C68">
        <v>992.81799999999998</v>
      </c>
      <c r="I68" t="s">
        <v>16</v>
      </c>
      <c r="K68">
        <v>481.74</v>
      </c>
      <c r="P68" t="s">
        <v>16</v>
      </c>
      <c r="Q68">
        <f t="shared" si="2"/>
        <v>65.101624363618271</v>
      </c>
      <c r="W68">
        <f t="shared" si="1"/>
        <v>44.361624128656992</v>
      </c>
    </row>
    <row r="69" spans="1:23" x14ac:dyDescent="0.25">
      <c r="A69" t="s">
        <v>16</v>
      </c>
      <c r="C69">
        <v>1587.08</v>
      </c>
      <c r="I69" t="s">
        <v>16</v>
      </c>
      <c r="K69">
        <v>781.30399999999997</v>
      </c>
      <c r="P69" t="s">
        <v>16</v>
      </c>
      <c r="Q69">
        <f t="shared" si="2"/>
        <v>104.0689088987219</v>
      </c>
      <c r="W69">
        <f t="shared" si="1"/>
        <v>71.947345825997886</v>
      </c>
    </row>
    <row r="70" spans="1:23" x14ac:dyDescent="0.25">
      <c r="A70" t="s">
        <v>16</v>
      </c>
      <c r="C70">
        <v>606.92499999999995</v>
      </c>
      <c r="I70" t="s">
        <v>16</v>
      </c>
      <c r="K70">
        <v>105.633</v>
      </c>
      <c r="P70" t="s">
        <v>16</v>
      </c>
      <c r="Q70">
        <f t="shared" si="2"/>
        <v>39.797629945155116</v>
      </c>
      <c r="W70">
        <f t="shared" ref="W70:W133" si="3">K70*100/F$49</f>
        <v>9.7273455423722837</v>
      </c>
    </row>
    <row r="71" spans="1:23" x14ac:dyDescent="0.25">
      <c r="A71" t="s">
        <v>16</v>
      </c>
      <c r="C71">
        <v>2226.0100000000002</v>
      </c>
      <c r="I71" t="s">
        <v>16</v>
      </c>
      <c r="K71">
        <v>600.77200000000005</v>
      </c>
      <c r="P71" t="s">
        <v>16</v>
      </c>
      <c r="Q71">
        <f t="shared" si="2"/>
        <v>145.9651888358772</v>
      </c>
      <c r="W71">
        <f t="shared" si="3"/>
        <v>55.322833169389128</v>
      </c>
    </row>
    <row r="72" spans="1:23" x14ac:dyDescent="0.25">
      <c r="A72" t="s">
        <v>16</v>
      </c>
      <c r="C72">
        <v>1763.74</v>
      </c>
      <c r="I72" t="s">
        <v>16</v>
      </c>
      <c r="K72">
        <v>1566.04</v>
      </c>
      <c r="P72" t="s">
        <v>16</v>
      </c>
      <c r="Q72">
        <f t="shared" si="2"/>
        <v>115.65295850305705</v>
      </c>
      <c r="W72">
        <f t="shared" si="3"/>
        <v>144.21073161963298</v>
      </c>
    </row>
    <row r="73" spans="1:23" x14ac:dyDescent="0.25">
      <c r="A73" t="s">
        <v>16</v>
      </c>
      <c r="C73">
        <v>1719.66</v>
      </c>
      <c r="I73" t="s">
        <v>16</v>
      </c>
      <c r="K73">
        <v>932.851</v>
      </c>
      <c r="P73" t="s">
        <v>16</v>
      </c>
      <c r="Q73">
        <f t="shared" si="2"/>
        <v>112.76251977012886</v>
      </c>
      <c r="W73">
        <f t="shared" si="3"/>
        <v>85.90273888413212</v>
      </c>
    </row>
    <row r="74" spans="1:23" x14ac:dyDescent="0.25">
      <c r="A74" t="s">
        <v>16</v>
      </c>
      <c r="C74">
        <v>1735.37</v>
      </c>
      <c r="I74" t="s">
        <v>16</v>
      </c>
      <c r="K74">
        <v>874.64499999999998</v>
      </c>
      <c r="P74" t="s">
        <v>16</v>
      </c>
      <c r="Q74">
        <f t="shared" si="2"/>
        <v>113.79266479041701</v>
      </c>
      <c r="W74">
        <f t="shared" si="3"/>
        <v>80.542767335096102</v>
      </c>
    </row>
    <row r="75" spans="1:23" x14ac:dyDescent="0.25">
      <c r="A75" t="s">
        <v>16</v>
      </c>
      <c r="C75">
        <v>1478.29</v>
      </c>
      <c r="I75" t="s">
        <v>16</v>
      </c>
      <c r="K75">
        <v>347.26499999999999</v>
      </c>
      <c r="P75" t="s">
        <v>16</v>
      </c>
      <c r="Q75">
        <f t="shared" si="2"/>
        <v>96.935269385217893</v>
      </c>
      <c r="W75">
        <f t="shared" si="3"/>
        <v>31.978327319795056</v>
      </c>
    </row>
    <row r="76" spans="1:23" x14ac:dyDescent="0.25">
      <c r="A76" t="s">
        <v>16</v>
      </c>
      <c r="C76">
        <v>1239.56</v>
      </c>
      <c r="I76" t="s">
        <v>16</v>
      </c>
      <c r="K76">
        <v>84.136200000000002</v>
      </c>
      <c r="P76" t="s">
        <v>16</v>
      </c>
      <c r="Q76">
        <f t="shared" si="2"/>
        <v>81.281130575963232</v>
      </c>
      <c r="W76">
        <f t="shared" si="3"/>
        <v>7.7477861087173796</v>
      </c>
    </row>
    <row r="77" spans="1:23" x14ac:dyDescent="0.25">
      <c r="A77" t="s">
        <v>16</v>
      </c>
      <c r="C77">
        <v>1777.97</v>
      </c>
      <c r="I77" t="s">
        <v>16</v>
      </c>
      <c r="K77">
        <v>754.92</v>
      </c>
      <c r="P77" t="s">
        <v>16</v>
      </c>
      <c r="Q77">
        <f t="shared" si="2"/>
        <v>116.58605612487121</v>
      </c>
      <c r="W77">
        <f t="shared" si="3"/>
        <v>69.517742531667992</v>
      </c>
    </row>
    <row r="78" spans="1:23" x14ac:dyDescent="0.25">
      <c r="A78" t="s">
        <v>16</v>
      </c>
      <c r="C78">
        <v>1651.67</v>
      </c>
      <c r="I78" t="s">
        <v>16</v>
      </c>
      <c r="K78">
        <v>791.72199999999998</v>
      </c>
      <c r="P78" t="s">
        <v>16</v>
      </c>
      <c r="Q78">
        <f t="shared" si="2"/>
        <v>108.30424097131336</v>
      </c>
      <c r="W78">
        <f t="shared" si="3"/>
        <v>72.906700249903622</v>
      </c>
    </row>
    <row r="79" spans="1:23" x14ac:dyDescent="0.25">
      <c r="A79" t="s">
        <v>16</v>
      </c>
      <c r="C79">
        <v>2320.5500000000002</v>
      </c>
      <c r="I79" t="s">
        <v>16</v>
      </c>
      <c r="K79">
        <v>1308.55</v>
      </c>
      <c r="P79" t="s">
        <v>16</v>
      </c>
      <c r="Q79">
        <f t="shared" si="2"/>
        <v>152.16441927623632</v>
      </c>
      <c r="W79">
        <f t="shared" si="3"/>
        <v>120.49944628545295</v>
      </c>
    </row>
    <row r="80" spans="1:23" x14ac:dyDescent="0.25">
      <c r="A80" t="s">
        <v>16</v>
      </c>
      <c r="C80">
        <v>1616.61</v>
      </c>
      <c r="I80" t="s">
        <v>16</v>
      </c>
      <c r="K80">
        <v>607.41999999999996</v>
      </c>
      <c r="P80" t="s">
        <v>16</v>
      </c>
      <c r="Q80">
        <f t="shared" si="2"/>
        <v>106.00526678854426</v>
      </c>
      <c r="W80">
        <f t="shared" si="3"/>
        <v>55.935022477329731</v>
      </c>
    </row>
    <row r="81" spans="1:23" x14ac:dyDescent="0.25">
      <c r="A81" t="s">
        <v>16</v>
      </c>
      <c r="C81">
        <v>2408.86</v>
      </c>
      <c r="I81" t="s">
        <v>16</v>
      </c>
      <c r="K81">
        <v>1581.06</v>
      </c>
      <c r="P81" t="s">
        <v>16</v>
      </c>
      <c r="Q81">
        <f t="shared" si="2"/>
        <v>157.95513262707314</v>
      </c>
      <c r="W81">
        <f t="shared" si="3"/>
        <v>145.59386690923407</v>
      </c>
    </row>
    <row r="82" spans="1:23" x14ac:dyDescent="0.25">
      <c r="A82" t="s">
        <v>16</v>
      </c>
      <c r="C82">
        <v>1187.27</v>
      </c>
      <c r="I82" t="s">
        <v>16</v>
      </c>
      <c r="K82">
        <v>262.42500000000001</v>
      </c>
      <c r="P82" t="s">
        <v>16</v>
      </c>
      <c r="Q82">
        <f t="shared" si="2"/>
        <v>77.852341071770525</v>
      </c>
      <c r="W82">
        <f t="shared" si="3"/>
        <v>24.165730917015008</v>
      </c>
    </row>
    <row r="83" spans="1:23" x14ac:dyDescent="0.25">
      <c r="A83" t="s">
        <v>16</v>
      </c>
      <c r="C83">
        <v>2286.17</v>
      </c>
      <c r="I83" t="s">
        <v>16</v>
      </c>
      <c r="K83">
        <v>1945.81</v>
      </c>
      <c r="P83" t="s">
        <v>16</v>
      </c>
      <c r="Q83">
        <f t="shared" si="2"/>
        <v>149.91003443871202</v>
      </c>
      <c r="W83">
        <f t="shared" si="3"/>
        <v>179.18232209445355</v>
      </c>
    </row>
    <row r="84" spans="1:23" x14ac:dyDescent="0.25">
      <c r="A84" t="s">
        <v>16</v>
      </c>
      <c r="C84">
        <v>873.93899999999996</v>
      </c>
      <c r="I84" t="s">
        <v>16</v>
      </c>
      <c r="K84">
        <v>271.07600000000002</v>
      </c>
      <c r="P84" t="s">
        <v>16</v>
      </c>
      <c r="Q84">
        <f t="shared" si="2"/>
        <v>57.306423226327666</v>
      </c>
      <c r="W84">
        <f t="shared" si="3"/>
        <v>24.962368958981656</v>
      </c>
    </row>
    <row r="85" spans="1:23" x14ac:dyDescent="0.25">
      <c r="A85" t="s">
        <v>16</v>
      </c>
      <c r="C85">
        <v>1278.1500000000001</v>
      </c>
      <c r="I85" t="s">
        <v>16</v>
      </c>
      <c r="K85">
        <v>627.18100000000004</v>
      </c>
      <c r="P85" t="s">
        <v>16</v>
      </c>
      <c r="Q85">
        <f t="shared" si="2"/>
        <v>83.811575918606124</v>
      </c>
      <c r="W85">
        <f t="shared" si="3"/>
        <v>57.754738619660444</v>
      </c>
    </row>
    <row r="86" spans="1:23" x14ac:dyDescent="0.25">
      <c r="A86" t="s">
        <v>16</v>
      </c>
      <c r="C86">
        <v>2035.39</v>
      </c>
      <c r="I86" t="s">
        <v>16</v>
      </c>
      <c r="K86">
        <v>41.014299999999999</v>
      </c>
      <c r="P86" t="s">
        <v>16</v>
      </c>
      <c r="Q86">
        <f t="shared" si="2"/>
        <v>133.46574620269274</v>
      </c>
      <c r="W86">
        <f t="shared" si="3"/>
        <v>3.7768525771162382</v>
      </c>
    </row>
    <row r="87" spans="1:23" x14ac:dyDescent="0.25">
      <c r="A87" t="s">
        <v>16</v>
      </c>
      <c r="C87">
        <v>711.03700000000003</v>
      </c>
      <c r="I87" t="s">
        <v>16</v>
      </c>
      <c r="K87">
        <v>136.28700000000001</v>
      </c>
      <c r="P87" t="s">
        <v>16</v>
      </c>
      <c r="Q87">
        <f t="shared" si="2"/>
        <v>46.624520992401472</v>
      </c>
      <c r="W87">
        <f t="shared" si="3"/>
        <v>12.550157071495569</v>
      </c>
    </row>
    <row r="88" spans="1:23" x14ac:dyDescent="0.25">
      <c r="A88" t="s">
        <v>16</v>
      </c>
      <c r="C88">
        <v>968.26800000000003</v>
      </c>
      <c r="I88" t="s">
        <v>16</v>
      </c>
      <c r="K88">
        <v>125.795</v>
      </c>
      <c r="P88" t="s">
        <v>16</v>
      </c>
      <c r="Q88">
        <f t="shared" si="2"/>
        <v>63.491817855147609</v>
      </c>
      <c r="W88">
        <f t="shared" si="3"/>
        <v>11.583988266003251</v>
      </c>
    </row>
    <row r="89" spans="1:23" x14ac:dyDescent="0.25">
      <c r="A89" t="s">
        <v>16</v>
      </c>
      <c r="C89">
        <v>1825.58</v>
      </c>
      <c r="I89" t="s">
        <v>16</v>
      </c>
      <c r="K89">
        <v>1024.53</v>
      </c>
      <c r="P89" t="s">
        <v>16</v>
      </c>
      <c r="Q89">
        <f t="shared" si="2"/>
        <v>119.70796601767317</v>
      </c>
      <c r="W89">
        <f t="shared" si="3"/>
        <v>94.345113066245162</v>
      </c>
    </row>
    <row r="90" spans="1:23" x14ac:dyDescent="0.25">
      <c r="A90" t="s">
        <v>16</v>
      </c>
      <c r="C90">
        <v>1994.42</v>
      </c>
      <c r="I90" t="s">
        <v>16</v>
      </c>
      <c r="K90">
        <v>1031.8900000000001</v>
      </c>
      <c r="P90" t="s">
        <v>16</v>
      </c>
      <c r="Q90">
        <f t="shared" si="2"/>
        <v>130.77923815169302</v>
      </c>
      <c r="W90">
        <f t="shared" si="3"/>
        <v>95.022867775397245</v>
      </c>
    </row>
    <row r="91" spans="1:23" x14ac:dyDescent="0.25">
      <c r="A91" t="s">
        <v>16</v>
      </c>
      <c r="C91">
        <v>1236.75</v>
      </c>
      <c r="I91" t="s">
        <v>16</v>
      </c>
      <c r="K91">
        <v>230.65600000000001</v>
      </c>
      <c r="P91" t="s">
        <v>16</v>
      </c>
      <c r="Q91">
        <f t="shared" si="2"/>
        <v>81.096871663995714</v>
      </c>
      <c r="W91">
        <f t="shared" si="3"/>
        <v>21.240243232904696</v>
      </c>
    </row>
    <row r="92" spans="1:23" x14ac:dyDescent="0.25">
      <c r="A92" t="s">
        <v>16</v>
      </c>
      <c r="C92">
        <v>1630.27</v>
      </c>
      <c r="I92" t="s">
        <v>16</v>
      </c>
      <c r="K92">
        <v>1019.83</v>
      </c>
      <c r="P92" t="s">
        <v>16</v>
      </c>
      <c r="Q92">
        <f t="shared" si="2"/>
        <v>106.90098804743262</v>
      </c>
      <c r="W92">
        <f t="shared" si="3"/>
        <v>93.912307749259469</v>
      </c>
    </row>
    <row r="93" spans="1:23" x14ac:dyDescent="0.25">
      <c r="A93" t="s">
        <v>16</v>
      </c>
      <c r="C93">
        <v>1882</v>
      </c>
      <c r="I93" t="s">
        <v>16</v>
      </c>
      <c r="K93">
        <v>854.423</v>
      </c>
      <c r="P93" t="s">
        <v>16</v>
      </c>
      <c r="Q93">
        <f t="shared" si="2"/>
        <v>123.40757022166156</v>
      </c>
      <c r="W93">
        <f t="shared" si="3"/>
        <v>78.680599437205743</v>
      </c>
    </row>
    <row r="94" spans="1:23" x14ac:dyDescent="0.25">
      <c r="A94" t="s">
        <v>16</v>
      </c>
      <c r="C94">
        <v>1023.65</v>
      </c>
      <c r="I94" t="s">
        <v>16</v>
      </c>
      <c r="K94">
        <v>275.09699999999998</v>
      </c>
      <c r="P94" t="s">
        <v>16</v>
      </c>
      <c r="Q94">
        <f t="shared" si="2"/>
        <v>67.123357735071124</v>
      </c>
      <c r="W94">
        <f t="shared" si="3"/>
        <v>25.332647720598562</v>
      </c>
    </row>
    <row r="95" spans="1:23" x14ac:dyDescent="0.25">
      <c r="A95" t="s">
        <v>16</v>
      </c>
      <c r="C95">
        <v>2027.7</v>
      </c>
      <c r="I95" t="s">
        <v>16</v>
      </c>
      <c r="K95">
        <v>1282.03</v>
      </c>
      <c r="P95" t="s">
        <v>16</v>
      </c>
      <c r="Q95">
        <f t="shared" si="2"/>
        <v>132.96149316602717</v>
      </c>
      <c r="W95">
        <f t="shared" si="3"/>
        <v>118.05731926280177</v>
      </c>
    </row>
    <row r="96" spans="1:23" x14ac:dyDescent="0.25">
      <c r="A96" t="s">
        <v>16</v>
      </c>
      <c r="C96">
        <v>1659.64</v>
      </c>
      <c r="I96" t="s">
        <v>16</v>
      </c>
      <c r="K96">
        <v>572.78300000000002</v>
      </c>
      <c r="P96" t="s">
        <v>16</v>
      </c>
      <c r="Q96">
        <f t="shared" si="2"/>
        <v>108.82685432660914</v>
      </c>
      <c r="W96">
        <f t="shared" si="3"/>
        <v>52.745431463620498</v>
      </c>
    </row>
    <row r="97" spans="1:23" x14ac:dyDescent="0.25">
      <c r="A97" t="s">
        <v>16</v>
      </c>
      <c r="C97">
        <v>1801.64</v>
      </c>
      <c r="E97" s="1" t="s">
        <v>17</v>
      </c>
      <c r="F97" s="1">
        <f>AVERAGEA(C53:C100)</f>
        <v>1525.0279999999993</v>
      </c>
      <c r="I97" t="s">
        <v>16</v>
      </c>
      <c r="K97">
        <v>901.56899999999996</v>
      </c>
      <c r="M97" s="1" t="s">
        <v>17</v>
      </c>
      <c r="N97" s="1">
        <f>AVERAGEA(K53:K100)</f>
        <v>681.38986041666669</v>
      </c>
      <c r="P97" t="s">
        <v>16</v>
      </c>
      <c r="Q97">
        <f t="shared" si="2"/>
        <v>118.13815877478976</v>
      </c>
      <c r="W97">
        <f t="shared" si="3"/>
        <v>83.022097197760516</v>
      </c>
    </row>
    <row r="98" spans="1:23" x14ac:dyDescent="0.25">
      <c r="A98" t="s">
        <v>16</v>
      </c>
      <c r="C98">
        <v>1041.3</v>
      </c>
      <c r="E98" s="1" t="s">
        <v>5</v>
      </c>
      <c r="F98" s="1">
        <f>TRIMMEAN(C53:C100,0.1)</f>
        <v>1528.533068181818</v>
      </c>
      <c r="I98" t="s">
        <v>16</v>
      </c>
      <c r="K98">
        <v>158.86099999999999</v>
      </c>
      <c r="M98" s="1" t="s">
        <v>5</v>
      </c>
      <c r="N98" s="1">
        <f>TRIMMEAN(K53:K100,0.1)</f>
        <v>662.07427499999994</v>
      </c>
      <c r="P98" t="s">
        <v>16</v>
      </c>
      <c r="Q98">
        <f t="shared" si="2"/>
        <v>68.280713534440054</v>
      </c>
      <c r="W98">
        <f t="shared" si="3"/>
        <v>14.628911800354086</v>
      </c>
    </row>
    <row r="99" spans="1:23" x14ac:dyDescent="0.25">
      <c r="A99" t="s">
        <v>16</v>
      </c>
      <c r="C99">
        <v>1423.56</v>
      </c>
      <c r="E99" s="1" t="s">
        <v>6</v>
      </c>
      <c r="F99" s="1">
        <f>_xlfn.STDEV.S(C53:C100)</f>
        <v>527.77301663781725</v>
      </c>
      <c r="I99" t="s">
        <v>16</v>
      </c>
      <c r="K99">
        <v>895.80499999999995</v>
      </c>
      <c r="M99" s="1" t="s">
        <v>6</v>
      </c>
      <c r="N99" s="1">
        <f>_xlfn.STDEV.S(K53:K100)</f>
        <v>488.12311429367401</v>
      </c>
      <c r="P99" t="s">
        <v>16</v>
      </c>
      <c r="Q99">
        <f t="shared" si="2"/>
        <v>93.346482818676151</v>
      </c>
      <c r="W99">
        <f t="shared" si="3"/>
        <v>82.491312123908287</v>
      </c>
    </row>
    <row r="100" spans="1:23" x14ac:dyDescent="0.25">
      <c r="A100" t="s">
        <v>16</v>
      </c>
      <c r="C100">
        <v>1500.43</v>
      </c>
      <c r="E100" s="1" t="s">
        <v>7</v>
      </c>
      <c r="F100" s="1">
        <f>F99/SQRT(48)</f>
        <v>76.177473306716166</v>
      </c>
      <c r="I100" t="s">
        <v>16</v>
      </c>
      <c r="K100">
        <v>762.29899999999998</v>
      </c>
      <c r="M100" s="1" t="s">
        <v>7</v>
      </c>
      <c r="N100" s="1">
        <f t="shared" ref="N100" si="4">N99/SQRT(48)</f>
        <v>70.454502858782789</v>
      </c>
      <c r="P100" t="s">
        <v>16</v>
      </c>
      <c r="Q100">
        <f t="shared" si="2"/>
        <v>98.387046008335631</v>
      </c>
      <c r="W100">
        <f t="shared" si="3"/>
        <v>70.197246879335523</v>
      </c>
    </row>
    <row r="101" spans="1:23" x14ac:dyDescent="0.25">
      <c r="A101" t="s">
        <v>18</v>
      </c>
      <c r="C101">
        <v>940.10699999999997</v>
      </c>
      <c r="I101" t="s">
        <v>18</v>
      </c>
      <c r="K101">
        <v>52.156100000000002</v>
      </c>
      <c r="P101" t="s">
        <v>18</v>
      </c>
      <c r="Q101">
        <f t="shared" ref="Q101:Q148" si="5">C101*100/F$145</f>
        <v>66.527066641616699</v>
      </c>
      <c r="W101">
        <f t="shared" si="3"/>
        <v>4.8028590198377694</v>
      </c>
    </row>
    <row r="102" spans="1:23" x14ac:dyDescent="0.25">
      <c r="A102" t="s">
        <v>18</v>
      </c>
      <c r="C102">
        <v>1246.24</v>
      </c>
      <c r="I102" t="s">
        <v>18</v>
      </c>
      <c r="K102">
        <v>646.78800000000001</v>
      </c>
      <c r="P102" t="s">
        <v>18</v>
      </c>
      <c r="Q102">
        <f t="shared" si="5"/>
        <v>88.190696943484511</v>
      </c>
      <c r="W102">
        <f t="shared" si="3"/>
        <v>59.560273481392038</v>
      </c>
    </row>
    <row r="103" spans="1:23" x14ac:dyDescent="0.25">
      <c r="A103" t="s">
        <v>18</v>
      </c>
      <c r="C103">
        <v>1171.25</v>
      </c>
      <c r="I103" t="s">
        <v>18</v>
      </c>
      <c r="K103">
        <v>1605.8</v>
      </c>
      <c r="P103" t="s">
        <v>18</v>
      </c>
      <c r="Q103">
        <f t="shared" si="5"/>
        <v>82.883998102336818</v>
      </c>
      <c r="W103">
        <f t="shared" si="3"/>
        <v>147.87208042885663</v>
      </c>
    </row>
    <row r="104" spans="1:23" x14ac:dyDescent="0.25">
      <c r="A104" t="s">
        <v>18</v>
      </c>
      <c r="C104">
        <v>1645.71</v>
      </c>
      <c r="I104" t="s">
        <v>18</v>
      </c>
      <c r="K104">
        <v>609.00699999999995</v>
      </c>
      <c r="P104" t="s">
        <v>18</v>
      </c>
      <c r="Q104">
        <f t="shared" si="5"/>
        <v>116.45935924610178</v>
      </c>
      <c r="W104">
        <f t="shared" si="3"/>
        <v>56.081163336490654</v>
      </c>
    </row>
    <row r="105" spans="1:23" x14ac:dyDescent="0.25">
      <c r="A105" t="s">
        <v>18</v>
      </c>
      <c r="C105">
        <v>510.57400000000001</v>
      </c>
      <c r="I105" t="s">
        <v>18</v>
      </c>
      <c r="K105">
        <v>287.03699999999998</v>
      </c>
      <c r="L105" s="1"/>
      <c r="M105" s="1"/>
      <c r="N105" s="1"/>
      <c r="O105" s="1"/>
      <c r="P105" t="s">
        <v>18</v>
      </c>
      <c r="Q105">
        <f t="shared" si="5"/>
        <v>36.130983519404495</v>
      </c>
      <c r="W105">
        <f t="shared" si="3"/>
        <v>26.432157398217534</v>
      </c>
    </row>
    <row r="106" spans="1:23" x14ac:dyDescent="0.25">
      <c r="A106" t="s">
        <v>18</v>
      </c>
      <c r="C106">
        <v>1472.68</v>
      </c>
      <c r="I106" t="s">
        <v>18</v>
      </c>
      <c r="K106">
        <v>527.13599999999997</v>
      </c>
      <c r="L106" s="1"/>
      <c r="M106" s="1"/>
      <c r="N106" s="1"/>
      <c r="O106" s="1"/>
      <c r="P106" t="s">
        <v>18</v>
      </c>
      <c r="Q106">
        <f t="shared" si="5"/>
        <v>104.21481863423639</v>
      </c>
      <c r="W106">
        <f t="shared" si="3"/>
        <v>48.54197097331285</v>
      </c>
    </row>
    <row r="107" spans="1:23" x14ac:dyDescent="0.25">
      <c r="A107" t="s">
        <v>18</v>
      </c>
      <c r="C107">
        <v>1650.71</v>
      </c>
      <c r="I107" t="s">
        <v>18</v>
      </c>
      <c r="K107">
        <v>80.064400000000006</v>
      </c>
      <c r="L107" s="1"/>
      <c r="M107" s="1"/>
      <c r="N107" s="1"/>
      <c r="O107" s="1"/>
      <c r="P107" t="s">
        <v>18</v>
      </c>
      <c r="Q107">
        <f t="shared" si="5"/>
        <v>116.81318634579159</v>
      </c>
      <c r="W107">
        <f t="shared" si="3"/>
        <v>7.3728293662275188</v>
      </c>
    </row>
    <row r="108" spans="1:23" x14ac:dyDescent="0.25">
      <c r="A108" t="s">
        <v>18</v>
      </c>
      <c r="C108">
        <v>993.52499999999998</v>
      </c>
      <c r="I108" t="s">
        <v>18</v>
      </c>
      <c r="K108">
        <v>29.9986</v>
      </c>
      <c r="L108" s="1"/>
      <c r="M108" s="1"/>
      <c r="N108" s="1"/>
      <c r="O108" s="1"/>
      <c r="P108" t="s">
        <v>18</v>
      </c>
      <c r="Q108">
        <f t="shared" si="5"/>
        <v>70.307213843862698</v>
      </c>
      <c r="W108">
        <f t="shared" si="3"/>
        <v>2.7624582089631953</v>
      </c>
    </row>
    <row r="109" spans="1:23" x14ac:dyDescent="0.25">
      <c r="A109" t="s">
        <v>18</v>
      </c>
      <c r="C109">
        <v>1609.57</v>
      </c>
      <c r="I109" t="s">
        <v>18</v>
      </c>
      <c r="K109">
        <v>1156.8699999999999</v>
      </c>
      <c r="P109" t="s">
        <v>18</v>
      </c>
      <c r="Q109">
        <f t="shared" si="5"/>
        <v>113.90189696954387</v>
      </c>
      <c r="W109">
        <f t="shared" si="3"/>
        <v>106.5318057577104</v>
      </c>
    </row>
    <row r="110" spans="1:23" x14ac:dyDescent="0.25">
      <c r="A110" t="s">
        <v>18</v>
      </c>
      <c r="C110">
        <v>1966.89</v>
      </c>
      <c r="I110" t="s">
        <v>18</v>
      </c>
      <c r="K110">
        <v>978.11599999999999</v>
      </c>
      <c r="P110" t="s">
        <v>18</v>
      </c>
      <c r="Q110">
        <f t="shared" si="5"/>
        <v>139.18779682177609</v>
      </c>
      <c r="W110">
        <f t="shared" si="3"/>
        <v>90.071022431654967</v>
      </c>
    </row>
    <row r="111" spans="1:23" x14ac:dyDescent="0.25">
      <c r="A111" t="s">
        <v>18</v>
      </c>
      <c r="C111">
        <v>1501.01</v>
      </c>
      <c r="I111" t="s">
        <v>18</v>
      </c>
      <c r="K111">
        <v>35.016199999999998</v>
      </c>
      <c r="P111" t="s">
        <v>18</v>
      </c>
      <c r="Q111">
        <f t="shared" si="5"/>
        <v>106.21960298107884</v>
      </c>
      <c r="W111">
        <f t="shared" si="3"/>
        <v>3.2245101150286022</v>
      </c>
    </row>
    <row r="112" spans="1:23" x14ac:dyDescent="0.25">
      <c r="A112" t="s">
        <v>18</v>
      </c>
      <c r="C112">
        <v>1170.25</v>
      </c>
      <c r="I112" t="s">
        <v>18</v>
      </c>
      <c r="K112">
        <v>71.483599999999996</v>
      </c>
      <c r="P112" t="s">
        <v>18</v>
      </c>
      <c r="Q112">
        <f t="shared" si="5"/>
        <v>82.813232682398848</v>
      </c>
      <c r="W112">
        <f t="shared" si="3"/>
        <v>6.5826557781443613</v>
      </c>
    </row>
    <row r="113" spans="1:23" x14ac:dyDescent="0.25">
      <c r="A113" t="s">
        <v>18</v>
      </c>
      <c r="C113">
        <v>1582.07</v>
      </c>
      <c r="I113" t="s">
        <v>18</v>
      </c>
      <c r="K113">
        <v>315.68299999999999</v>
      </c>
      <c r="P113" t="s">
        <v>18</v>
      </c>
      <c r="Q113">
        <f t="shared" si="5"/>
        <v>111.95584792124994</v>
      </c>
      <c r="W113">
        <f t="shared" si="3"/>
        <v>29.070059762126508</v>
      </c>
    </row>
    <row r="114" spans="1:23" x14ac:dyDescent="0.25">
      <c r="A114" t="s">
        <v>18</v>
      </c>
      <c r="C114">
        <v>1597.34</v>
      </c>
      <c r="I114" t="s">
        <v>18</v>
      </c>
      <c r="K114">
        <v>395.678</v>
      </c>
      <c r="P114" t="s">
        <v>18</v>
      </c>
      <c r="Q114">
        <f t="shared" si="5"/>
        <v>113.03643588370261</v>
      </c>
      <c r="W114">
        <f t="shared" si="3"/>
        <v>36.43649834346067</v>
      </c>
    </row>
    <row r="115" spans="1:23" x14ac:dyDescent="0.25">
      <c r="A115" t="s">
        <v>18</v>
      </c>
      <c r="C115">
        <v>1705.46</v>
      </c>
      <c r="I115" t="s">
        <v>18</v>
      </c>
      <c r="K115">
        <v>1152.5899999999999</v>
      </c>
      <c r="P115" t="s">
        <v>18</v>
      </c>
      <c r="Q115">
        <f t="shared" si="5"/>
        <v>120.68759308739496</v>
      </c>
      <c r="W115">
        <f t="shared" si="3"/>
        <v>106.13767666054045</v>
      </c>
    </row>
    <row r="116" spans="1:23" x14ac:dyDescent="0.25">
      <c r="A116" t="s">
        <v>18</v>
      </c>
      <c r="C116">
        <v>1139.7</v>
      </c>
      <c r="I116" t="s">
        <v>18</v>
      </c>
      <c r="K116">
        <v>308.93799999999999</v>
      </c>
      <c r="P116" t="s">
        <v>18</v>
      </c>
      <c r="Q116">
        <f t="shared" si="5"/>
        <v>80.651349103294137</v>
      </c>
      <c r="W116">
        <f t="shared" si="3"/>
        <v>28.448938089133211</v>
      </c>
    </row>
    <row r="117" spans="1:23" x14ac:dyDescent="0.25">
      <c r="A117" t="s">
        <v>18</v>
      </c>
      <c r="C117">
        <v>1852.8</v>
      </c>
      <c r="I117" t="s">
        <v>18</v>
      </c>
      <c r="K117">
        <v>189.875</v>
      </c>
      <c r="P117" t="s">
        <v>18</v>
      </c>
      <c r="Q117">
        <f t="shared" si="5"/>
        <v>131.11417006105412</v>
      </c>
      <c r="W117">
        <f t="shared" si="3"/>
        <v>17.484874375033723</v>
      </c>
    </row>
    <row r="118" spans="1:23" x14ac:dyDescent="0.25">
      <c r="A118" t="s">
        <v>18</v>
      </c>
      <c r="C118">
        <v>1261.8800000000001</v>
      </c>
      <c r="I118" t="s">
        <v>18</v>
      </c>
      <c r="K118">
        <v>511.76299999999998</v>
      </c>
      <c r="P118" t="s">
        <v>18</v>
      </c>
      <c r="Q118">
        <f t="shared" si="5"/>
        <v>89.297468111314231</v>
      </c>
      <c r="W118">
        <f t="shared" si="3"/>
        <v>47.126329241819001</v>
      </c>
    </row>
    <row r="119" spans="1:23" x14ac:dyDescent="0.25">
      <c r="A119" t="s">
        <v>18</v>
      </c>
      <c r="C119">
        <v>1825.91</v>
      </c>
      <c r="I119" t="s">
        <v>18</v>
      </c>
      <c r="K119">
        <v>890.06299999999999</v>
      </c>
      <c r="P119" t="s">
        <v>18</v>
      </c>
      <c r="Q119">
        <f t="shared" si="5"/>
        <v>129.21128791892235</v>
      </c>
      <c r="W119">
        <f t="shared" si="3"/>
        <v>81.962552947284479</v>
      </c>
    </row>
    <row r="120" spans="1:23" x14ac:dyDescent="0.25">
      <c r="A120" t="s">
        <v>18</v>
      </c>
      <c r="C120">
        <v>32.908499999999997</v>
      </c>
      <c r="I120" t="s">
        <v>18</v>
      </c>
      <c r="K120">
        <v>10.929</v>
      </c>
      <c r="P120" t="s">
        <v>18</v>
      </c>
      <c r="Q120">
        <f t="shared" si="5"/>
        <v>2.328783822028389</v>
      </c>
      <c r="W120">
        <f t="shared" si="3"/>
        <v>1.0064104913482217</v>
      </c>
    </row>
    <row r="121" spans="1:23" x14ac:dyDescent="0.25">
      <c r="A121" t="s">
        <v>18</v>
      </c>
      <c r="C121">
        <v>1271.29</v>
      </c>
      <c r="I121" t="s">
        <v>18</v>
      </c>
      <c r="K121">
        <v>776.255</v>
      </c>
      <c r="P121" t="s">
        <v>18</v>
      </c>
      <c r="Q121">
        <f t="shared" si="5"/>
        <v>89.963370712930427</v>
      </c>
      <c r="W121">
        <f t="shared" si="3"/>
        <v>71.482402412070059</v>
      </c>
    </row>
    <row r="122" spans="1:23" x14ac:dyDescent="0.25">
      <c r="A122" t="s">
        <v>18</v>
      </c>
      <c r="C122">
        <v>1816.9</v>
      </c>
      <c r="I122" t="s">
        <v>18</v>
      </c>
      <c r="K122">
        <v>791.69799999999998</v>
      </c>
      <c r="P122" t="s">
        <v>18</v>
      </c>
      <c r="Q122">
        <f t="shared" si="5"/>
        <v>128.57369148528133</v>
      </c>
      <c r="W122">
        <f t="shared" si="3"/>
        <v>72.904490180199872</v>
      </c>
    </row>
    <row r="123" spans="1:23" x14ac:dyDescent="0.25">
      <c r="A123" t="s">
        <v>18</v>
      </c>
      <c r="C123">
        <v>1943.85</v>
      </c>
      <c r="I123" t="s">
        <v>18</v>
      </c>
      <c r="K123">
        <v>1169.94</v>
      </c>
      <c r="P123" t="s">
        <v>18</v>
      </c>
      <c r="Q123">
        <f t="shared" si="5"/>
        <v>137.55736154640547</v>
      </c>
      <c r="W123">
        <f t="shared" si="3"/>
        <v>107.73537288388127</v>
      </c>
    </row>
    <row r="124" spans="1:23" x14ac:dyDescent="0.25">
      <c r="A124" t="s">
        <v>18</v>
      </c>
      <c r="C124">
        <v>2282.11</v>
      </c>
      <c r="I124" t="s">
        <v>18</v>
      </c>
      <c r="K124">
        <v>917.58</v>
      </c>
      <c r="P124" t="s">
        <v>18</v>
      </c>
      <c r="Q124">
        <f t="shared" si="5"/>
        <v>161.49447249462017</v>
      </c>
      <c r="W124">
        <f t="shared" si="3"/>
        <v>84.49648994887923</v>
      </c>
    </row>
    <row r="125" spans="1:23" x14ac:dyDescent="0.25">
      <c r="A125" t="s">
        <v>18</v>
      </c>
      <c r="C125">
        <v>528.80799999999999</v>
      </c>
      <c r="I125" t="s">
        <v>18</v>
      </c>
      <c r="K125">
        <v>594.80399999999997</v>
      </c>
      <c r="P125" t="s">
        <v>18</v>
      </c>
      <c r="Q125">
        <f t="shared" si="5"/>
        <v>37.421320186553281</v>
      </c>
      <c r="W125">
        <f t="shared" si="3"/>
        <v>54.773262503054944</v>
      </c>
    </row>
    <row r="126" spans="1:23" x14ac:dyDescent="0.25">
      <c r="A126" t="s">
        <v>18</v>
      </c>
      <c r="C126">
        <v>1524.1</v>
      </c>
      <c r="I126" t="s">
        <v>18</v>
      </c>
      <c r="K126">
        <v>813.26700000000005</v>
      </c>
      <c r="P126" t="s">
        <v>18</v>
      </c>
      <c r="Q126">
        <f t="shared" si="5"/>
        <v>107.85357652744635</v>
      </c>
      <c r="W126">
        <f t="shared" si="3"/>
        <v>74.890698240213581</v>
      </c>
    </row>
    <row r="127" spans="1:23" x14ac:dyDescent="0.25">
      <c r="A127" t="s">
        <v>18</v>
      </c>
      <c r="C127">
        <v>2129.11</v>
      </c>
      <c r="I127" t="s">
        <v>18</v>
      </c>
      <c r="K127">
        <v>77.677000000000007</v>
      </c>
      <c r="P127" t="s">
        <v>18</v>
      </c>
      <c r="Q127">
        <f t="shared" si="5"/>
        <v>150.66736324411212</v>
      </c>
      <c r="W127">
        <f t="shared" si="3"/>
        <v>7.1529826824463179</v>
      </c>
    </row>
    <row r="128" spans="1:23" x14ac:dyDescent="0.25">
      <c r="A128" t="s">
        <v>18</v>
      </c>
      <c r="C128">
        <v>1219</v>
      </c>
      <c r="I128" t="s">
        <v>18</v>
      </c>
      <c r="K128">
        <v>945.87900000000002</v>
      </c>
      <c r="P128" t="s">
        <v>18</v>
      </c>
      <c r="Q128">
        <f t="shared" si="5"/>
        <v>86.263046904374448</v>
      </c>
      <c r="W128">
        <f t="shared" si="3"/>
        <v>87.102438388321403</v>
      </c>
    </row>
    <row r="129" spans="1:23" x14ac:dyDescent="0.25">
      <c r="A129" t="s">
        <v>18</v>
      </c>
      <c r="C129">
        <v>890.05899999999997</v>
      </c>
      <c r="I129" t="s">
        <v>18</v>
      </c>
      <c r="K129">
        <v>33.898400000000002</v>
      </c>
      <c r="P129" t="s">
        <v>18</v>
      </c>
      <c r="Q129">
        <f t="shared" si="5"/>
        <v>62.98539890456162</v>
      </c>
      <c r="W129">
        <f t="shared" si="3"/>
        <v>3.1215761185761326</v>
      </c>
    </row>
    <row r="130" spans="1:23" x14ac:dyDescent="0.25">
      <c r="A130" t="s">
        <v>18</v>
      </c>
      <c r="C130">
        <v>1205.6500000000001</v>
      </c>
      <c r="I130" t="s">
        <v>18</v>
      </c>
      <c r="K130">
        <v>895.56200000000001</v>
      </c>
      <c r="P130" t="s">
        <v>18</v>
      </c>
      <c r="Q130">
        <f t="shared" si="5"/>
        <v>85.318328548202686</v>
      </c>
      <c r="W130">
        <f t="shared" si="3"/>
        <v>82.468935168157742</v>
      </c>
    </row>
    <row r="131" spans="1:23" x14ac:dyDescent="0.25">
      <c r="A131" t="s">
        <v>18</v>
      </c>
      <c r="C131">
        <v>1361.48</v>
      </c>
      <c r="I131" t="s">
        <v>18</v>
      </c>
      <c r="K131">
        <v>15.964600000000001</v>
      </c>
      <c r="P131" t="s">
        <v>18</v>
      </c>
      <c r="Q131">
        <f t="shared" si="5"/>
        <v>96.345703937135127</v>
      </c>
      <c r="W131">
        <f t="shared" si="3"/>
        <v>1.4701199496914463</v>
      </c>
    </row>
    <row r="132" spans="1:23" x14ac:dyDescent="0.25">
      <c r="A132" t="s">
        <v>18</v>
      </c>
      <c r="C132">
        <v>1719.2</v>
      </c>
      <c r="I132" t="s">
        <v>18</v>
      </c>
      <c r="K132">
        <v>1178.8699999999999</v>
      </c>
      <c r="P132" t="s">
        <v>18</v>
      </c>
      <c r="Q132">
        <f t="shared" si="5"/>
        <v>121.65990995734253</v>
      </c>
      <c r="W132">
        <f t="shared" si="3"/>
        <v>108.55770298615407</v>
      </c>
    </row>
    <row r="133" spans="1:23" x14ac:dyDescent="0.25">
      <c r="A133" t="s">
        <v>18</v>
      </c>
      <c r="C133">
        <v>1244.8499999999999</v>
      </c>
      <c r="I133" t="s">
        <v>18</v>
      </c>
      <c r="K133">
        <v>237.36699999999999</v>
      </c>
      <c r="P133" t="s">
        <v>18</v>
      </c>
      <c r="Q133">
        <f t="shared" si="5"/>
        <v>88.092333009770726</v>
      </c>
      <c r="W133">
        <f t="shared" si="3"/>
        <v>21.858233973817669</v>
      </c>
    </row>
    <row r="134" spans="1:23" x14ac:dyDescent="0.25">
      <c r="A134" t="s">
        <v>18</v>
      </c>
      <c r="C134">
        <v>1932.21</v>
      </c>
      <c r="I134" t="s">
        <v>18</v>
      </c>
      <c r="K134">
        <v>714.63699999999994</v>
      </c>
      <c r="P134" t="s">
        <v>18</v>
      </c>
      <c r="Q134">
        <f t="shared" si="5"/>
        <v>136.73365205832761</v>
      </c>
      <c r="W134">
        <f t="shared" ref="W134:W195" si="6">K134*100/F$49</f>
        <v>65.808232620149965</v>
      </c>
    </row>
    <row r="135" spans="1:23" x14ac:dyDescent="0.25">
      <c r="A135" t="s">
        <v>18</v>
      </c>
      <c r="C135">
        <v>950.60799999999995</v>
      </c>
      <c r="I135" t="s">
        <v>18</v>
      </c>
      <c r="K135">
        <v>406.54399999999998</v>
      </c>
      <c r="P135" t="s">
        <v>18</v>
      </c>
      <c r="Q135">
        <f t="shared" si="5"/>
        <v>67.270174316385209</v>
      </c>
      <c r="W135">
        <f t="shared" si="6"/>
        <v>37.437107401836528</v>
      </c>
    </row>
    <row r="136" spans="1:23" x14ac:dyDescent="0.25">
      <c r="A136" t="s">
        <v>18</v>
      </c>
      <c r="C136">
        <v>1872.97</v>
      </c>
      <c r="I136" t="s">
        <v>18</v>
      </c>
      <c r="K136">
        <v>939.76900000000001</v>
      </c>
      <c r="P136" t="s">
        <v>18</v>
      </c>
      <c r="Q136">
        <f t="shared" si="5"/>
        <v>132.54150858120281</v>
      </c>
      <c r="W136">
        <f t="shared" si="6"/>
        <v>86.539791476239984</v>
      </c>
    </row>
    <row r="137" spans="1:23" x14ac:dyDescent="0.25">
      <c r="A137" t="s">
        <v>18</v>
      </c>
      <c r="C137">
        <v>3296.66</v>
      </c>
      <c r="I137" t="s">
        <v>18</v>
      </c>
      <c r="K137">
        <v>31.127800000000001</v>
      </c>
      <c r="P137" t="s">
        <v>18</v>
      </c>
      <c r="Q137">
        <f t="shared" si="5"/>
        <v>233.28952929267848</v>
      </c>
      <c r="W137">
        <f t="shared" si="6"/>
        <v>2.8664419885249495</v>
      </c>
    </row>
    <row r="138" spans="1:23" x14ac:dyDescent="0.25">
      <c r="A138" t="s">
        <v>18</v>
      </c>
      <c r="C138">
        <v>2553.98</v>
      </c>
      <c r="I138" t="s">
        <v>18</v>
      </c>
      <c r="K138">
        <v>1788.3</v>
      </c>
      <c r="P138" t="s">
        <v>18</v>
      </c>
      <c r="Q138">
        <f t="shared" si="5"/>
        <v>180.7334672131536</v>
      </c>
      <c r="W138">
        <f t="shared" si="6"/>
        <v>164.67781880117346</v>
      </c>
    </row>
    <row r="139" spans="1:23" x14ac:dyDescent="0.25">
      <c r="A139" t="s">
        <v>18</v>
      </c>
      <c r="C139">
        <v>1173.93</v>
      </c>
      <c r="I139" t="s">
        <v>18</v>
      </c>
      <c r="K139">
        <v>195.84299999999999</v>
      </c>
      <c r="P139" t="s">
        <v>18</v>
      </c>
      <c r="Q139">
        <f t="shared" si="5"/>
        <v>83.073649427770548</v>
      </c>
      <c r="W139">
        <f t="shared" si="6"/>
        <v>18.034445041367896</v>
      </c>
    </row>
    <row r="140" spans="1:23" x14ac:dyDescent="0.25">
      <c r="A140" t="s">
        <v>18</v>
      </c>
      <c r="C140">
        <v>695.84</v>
      </c>
      <c r="I140" t="s">
        <v>18</v>
      </c>
      <c r="K140">
        <v>20.874500000000001</v>
      </c>
      <c r="P140" t="s">
        <v>18</v>
      </c>
      <c r="Q140">
        <f t="shared" si="5"/>
        <v>49.241409809630774</v>
      </c>
      <c r="W140">
        <f t="shared" si="6"/>
        <v>1.9222541679612457</v>
      </c>
    </row>
    <row r="141" spans="1:23" x14ac:dyDescent="0.25">
      <c r="A141" t="s">
        <v>18</v>
      </c>
      <c r="C141">
        <v>1479.02</v>
      </c>
      <c r="I141" t="s">
        <v>18</v>
      </c>
      <c r="K141">
        <v>440.07499999999999</v>
      </c>
      <c r="P141" t="s">
        <v>18</v>
      </c>
      <c r="Q141">
        <f t="shared" si="5"/>
        <v>104.66347139664306</v>
      </c>
      <c r="W141">
        <f t="shared" si="6"/>
        <v>40.524851036697648</v>
      </c>
    </row>
    <row r="142" spans="1:23" x14ac:dyDescent="0.25">
      <c r="A142" t="s">
        <v>18</v>
      </c>
      <c r="C142">
        <v>610.99900000000002</v>
      </c>
      <c r="I142" t="s">
        <v>18</v>
      </c>
      <c r="K142">
        <v>30.259499999999999</v>
      </c>
      <c r="P142" t="s">
        <v>18</v>
      </c>
      <c r="Q142">
        <f t="shared" si="5"/>
        <v>43.237600816674231</v>
      </c>
      <c r="W142">
        <f t="shared" si="6"/>
        <v>2.7864835083677839</v>
      </c>
    </row>
    <row r="143" spans="1:23" x14ac:dyDescent="0.25">
      <c r="A143" t="s">
        <v>18</v>
      </c>
      <c r="C143">
        <v>2214.9699999999998</v>
      </c>
      <c r="I143" t="s">
        <v>18</v>
      </c>
      <c r="K143">
        <v>1189.45</v>
      </c>
      <c r="P143" t="s">
        <v>18</v>
      </c>
      <c r="Q143">
        <f t="shared" si="5"/>
        <v>156.74328219998543</v>
      </c>
      <c r="W143">
        <f t="shared" si="6"/>
        <v>109.53197538056017</v>
      </c>
    </row>
    <row r="144" spans="1:23" x14ac:dyDescent="0.25">
      <c r="A144" t="s">
        <v>18</v>
      </c>
      <c r="C144">
        <v>1961.52</v>
      </c>
      <c r="I144" t="s">
        <v>18</v>
      </c>
      <c r="K144">
        <v>1765.3</v>
      </c>
      <c r="P144" t="s">
        <v>18</v>
      </c>
      <c r="Q144">
        <f t="shared" si="5"/>
        <v>138.80778651670926</v>
      </c>
      <c r="W144">
        <f t="shared" si="6"/>
        <v>162.55983533507325</v>
      </c>
    </row>
    <row r="145" spans="1:23" x14ac:dyDescent="0.25">
      <c r="A145" t="s">
        <v>18</v>
      </c>
      <c r="C145">
        <v>227.351</v>
      </c>
      <c r="E145" s="1" t="s">
        <v>19</v>
      </c>
      <c r="F145" s="1">
        <f>AVERAGEA(C101:C148)</f>
        <v>1413.1195729166666</v>
      </c>
      <c r="I145" t="s">
        <v>18</v>
      </c>
      <c r="K145">
        <v>4.94353</v>
      </c>
      <c r="M145" s="1" t="s">
        <v>19</v>
      </c>
      <c r="N145" s="1">
        <f>AVERAGEA(K101:K148)</f>
        <v>584.78077562499993</v>
      </c>
      <c r="P145" t="s">
        <v>18</v>
      </c>
      <c r="Q145">
        <f t="shared" si="5"/>
        <v>16.088588988315369</v>
      </c>
      <c r="W145">
        <f t="shared" si="6"/>
        <v>0.45523107844218808</v>
      </c>
    </row>
    <row r="146" spans="1:23" x14ac:dyDescent="0.25">
      <c r="A146" t="s">
        <v>18</v>
      </c>
      <c r="C146">
        <v>1397.49</v>
      </c>
      <c r="E146" s="1" t="s">
        <v>5</v>
      </c>
      <c r="F146" s="1">
        <f>TRIMMEAN(C101:C148,0.1)</f>
        <v>1402.7009090909089</v>
      </c>
      <c r="I146" t="s">
        <v>18</v>
      </c>
      <c r="K146">
        <v>1548.22</v>
      </c>
      <c r="M146" s="1" t="s">
        <v>5</v>
      </c>
      <c r="N146" s="1">
        <f>TRIMMEAN(K101:K148,0.1)</f>
        <v>556.8182886363636</v>
      </c>
      <c r="P146" t="s">
        <v>18</v>
      </c>
      <c r="Q146">
        <f t="shared" si="5"/>
        <v>98.893966709101107</v>
      </c>
      <c r="W146">
        <f t="shared" si="6"/>
        <v>142.56975486459362</v>
      </c>
    </row>
    <row r="147" spans="1:23" x14ac:dyDescent="0.25">
      <c r="A147" t="s">
        <v>18</v>
      </c>
      <c r="C147">
        <v>680.49699999999996</v>
      </c>
      <c r="E147" s="1" t="s">
        <v>6</v>
      </c>
      <c r="F147" s="1">
        <f>_xlfn.STDEV.S(C101:C148)</f>
        <v>608.67079502138733</v>
      </c>
      <c r="I147" t="s">
        <v>18</v>
      </c>
      <c r="K147">
        <v>212.71</v>
      </c>
      <c r="M147" s="1" t="s">
        <v>6</v>
      </c>
      <c r="N147" s="1">
        <f>_xlfn.STDEV.S(K101:K148)</f>
        <v>509.35774567043927</v>
      </c>
      <c r="P147" t="s">
        <v>18</v>
      </c>
      <c r="Q147">
        <f t="shared" si="5"/>
        <v>48.155655971522641</v>
      </c>
      <c r="W147">
        <f t="shared" si="6"/>
        <v>19.587663611920597</v>
      </c>
    </row>
    <row r="148" spans="1:23" x14ac:dyDescent="0.25">
      <c r="A148" t="s">
        <v>18</v>
      </c>
      <c r="C148">
        <v>768.70299999999997</v>
      </c>
      <c r="E148" s="1" t="s">
        <v>7</v>
      </c>
      <c r="F148" s="1">
        <f>F147/SQRT(48)</f>
        <v>87.854061838365382</v>
      </c>
      <c r="I148" t="s">
        <v>18</v>
      </c>
      <c r="K148">
        <v>477.67</v>
      </c>
      <c r="M148" s="1" t="s">
        <v>7</v>
      </c>
      <c r="N148" s="1">
        <f t="shared" ref="N148" si="7">N147/SQRT(48)</f>
        <v>73.519457894162272</v>
      </c>
      <c r="P148" t="s">
        <v>18</v>
      </c>
      <c r="Q148">
        <f t="shared" si="5"/>
        <v>54.397590602570432</v>
      </c>
      <c r="W148">
        <f t="shared" si="6"/>
        <v>43.986833141394911</v>
      </c>
    </row>
    <row r="149" spans="1:23" x14ac:dyDescent="0.25">
      <c r="A149" t="s">
        <v>20</v>
      </c>
      <c r="C149">
        <v>996.69899999999996</v>
      </c>
      <c r="I149" t="s">
        <v>20</v>
      </c>
      <c r="K149">
        <v>1071.05</v>
      </c>
      <c r="P149" t="s">
        <v>20</v>
      </c>
      <c r="Q149">
        <f t="shared" ref="Q149:Q195" si="8">C149*100/F$192</f>
        <v>76.951439686366342</v>
      </c>
      <c r="W149">
        <f t="shared" si="6"/>
        <v>98.62896484202696</v>
      </c>
    </row>
    <row r="150" spans="1:23" x14ac:dyDescent="0.25">
      <c r="A150" t="s">
        <v>20</v>
      </c>
      <c r="C150">
        <v>479.58300000000003</v>
      </c>
      <c r="I150" t="s">
        <v>20</v>
      </c>
      <c r="K150">
        <v>18.3599</v>
      </c>
      <c r="P150" t="s">
        <v>20</v>
      </c>
      <c r="Q150">
        <f t="shared" si="8"/>
        <v>37.026827857865449</v>
      </c>
      <c r="W150">
        <f t="shared" si="6"/>
        <v>1.6906941147501338</v>
      </c>
    </row>
    <row r="151" spans="1:23" x14ac:dyDescent="0.25">
      <c r="A151" t="s">
        <v>20</v>
      </c>
      <c r="C151">
        <v>1223.47</v>
      </c>
      <c r="I151" t="s">
        <v>20</v>
      </c>
      <c r="K151">
        <v>1319.56</v>
      </c>
      <c r="P151" t="s">
        <v>20</v>
      </c>
      <c r="Q151">
        <f t="shared" si="8"/>
        <v>94.459589016421845</v>
      </c>
      <c r="W151">
        <f t="shared" si="6"/>
        <v>121.51331576205135</v>
      </c>
    </row>
    <row r="152" spans="1:23" x14ac:dyDescent="0.25">
      <c r="A152" t="s">
        <v>20</v>
      </c>
      <c r="C152">
        <v>1318.66</v>
      </c>
      <c r="I152" t="s">
        <v>20</v>
      </c>
      <c r="K152">
        <v>181.55699999999999</v>
      </c>
      <c r="P152" t="s">
        <v>20</v>
      </c>
      <c r="Q152">
        <f t="shared" si="8"/>
        <v>101.80885649210428</v>
      </c>
      <c r="W152">
        <f t="shared" si="6"/>
        <v>16.7189010502067</v>
      </c>
    </row>
    <row r="153" spans="1:23" x14ac:dyDescent="0.25">
      <c r="A153" t="s">
        <v>20</v>
      </c>
      <c r="C153">
        <v>1763.52</v>
      </c>
      <c r="I153" t="s">
        <v>20</v>
      </c>
      <c r="K153">
        <v>638.81100000000004</v>
      </c>
      <c r="P153" t="s">
        <v>20</v>
      </c>
      <c r="Q153">
        <f t="shared" si="8"/>
        <v>136.15485007580099</v>
      </c>
      <c r="W153">
        <f t="shared" si="6"/>
        <v>58.825701563605897</v>
      </c>
    </row>
    <row r="154" spans="1:23" x14ac:dyDescent="0.25">
      <c r="A154" t="s">
        <v>20</v>
      </c>
      <c r="C154">
        <v>1143.6600000000001</v>
      </c>
      <c r="I154" t="s">
        <v>20</v>
      </c>
      <c r="K154">
        <v>57.578099999999999</v>
      </c>
      <c r="P154" t="s">
        <v>20</v>
      </c>
      <c r="Q154">
        <f t="shared" si="8"/>
        <v>88.297754398980786</v>
      </c>
      <c r="W154">
        <f t="shared" si="6"/>
        <v>5.3021506004114771</v>
      </c>
    </row>
    <row r="155" spans="1:23" x14ac:dyDescent="0.25">
      <c r="A155" t="s">
        <v>20</v>
      </c>
      <c r="C155">
        <v>359.17099999999999</v>
      </c>
      <c r="I155" t="s">
        <v>20</v>
      </c>
      <c r="K155">
        <v>27.619499999999999</v>
      </c>
      <c r="P155" t="s">
        <v>20</v>
      </c>
      <c r="Q155">
        <f t="shared" si="8"/>
        <v>27.73026314222437</v>
      </c>
      <c r="W155">
        <f t="shared" si="6"/>
        <v>2.5433758409545431</v>
      </c>
    </row>
    <row r="156" spans="1:23" x14ac:dyDescent="0.25">
      <c r="A156" t="s">
        <v>20</v>
      </c>
      <c r="C156">
        <v>1336.2</v>
      </c>
      <c r="I156" t="s">
        <v>20</v>
      </c>
      <c r="K156">
        <v>315.661</v>
      </c>
      <c r="P156" t="s">
        <v>20</v>
      </c>
      <c r="Q156">
        <f t="shared" si="8"/>
        <v>103.16305495332364</v>
      </c>
      <c r="W156">
        <f t="shared" si="6"/>
        <v>29.068033864898066</v>
      </c>
    </row>
    <row r="157" spans="1:23" x14ac:dyDescent="0.25">
      <c r="A157" t="s">
        <v>20</v>
      </c>
      <c r="C157">
        <v>2462.89</v>
      </c>
      <c r="I157" t="s">
        <v>20</v>
      </c>
      <c r="K157">
        <v>1829.71</v>
      </c>
      <c r="L157" s="1"/>
      <c r="M157" s="1"/>
      <c r="N157" s="1"/>
      <c r="O157" s="1"/>
      <c r="P157" t="s">
        <v>20</v>
      </c>
      <c r="Q157">
        <f t="shared" si="8"/>
        <v>190.15061848075982</v>
      </c>
      <c r="W157">
        <f t="shared" si="6"/>
        <v>168.49110990253038</v>
      </c>
    </row>
    <row r="158" spans="1:23" x14ac:dyDescent="0.25">
      <c r="A158" t="s">
        <v>20</v>
      </c>
      <c r="C158">
        <v>1964.12</v>
      </c>
      <c r="I158" t="s">
        <v>20</v>
      </c>
      <c r="K158">
        <v>316.32499999999999</v>
      </c>
      <c r="L158" s="1"/>
      <c r="M158" s="1"/>
      <c r="N158" s="1"/>
      <c r="O158" s="1"/>
      <c r="P158" t="s">
        <v>20</v>
      </c>
      <c r="Q158">
        <f t="shared" si="8"/>
        <v>151.64243338940429</v>
      </c>
      <c r="W158">
        <f t="shared" si="6"/>
        <v>29.129179126702002</v>
      </c>
    </row>
    <row r="159" spans="1:23" x14ac:dyDescent="0.25">
      <c r="A159" t="s">
        <v>20</v>
      </c>
      <c r="C159">
        <v>1303.1199999999999</v>
      </c>
      <c r="I159" t="s">
        <v>20</v>
      </c>
      <c r="K159">
        <v>911.76199999999994</v>
      </c>
      <c r="L159" s="1"/>
      <c r="M159" s="1"/>
      <c r="N159" s="1"/>
      <c r="O159" s="1"/>
      <c r="P159" t="s">
        <v>20</v>
      </c>
      <c r="Q159">
        <f t="shared" si="8"/>
        <v>100.60907062623491</v>
      </c>
      <c r="W159">
        <f t="shared" si="6"/>
        <v>83.960732218193542</v>
      </c>
    </row>
    <row r="160" spans="1:23" x14ac:dyDescent="0.25">
      <c r="A160" t="s">
        <v>20</v>
      </c>
      <c r="C160">
        <v>746.84100000000001</v>
      </c>
      <c r="I160" t="s">
        <v>20</v>
      </c>
      <c r="K160">
        <v>580.05999999999995</v>
      </c>
      <c r="L160" s="1"/>
      <c r="M160" s="1"/>
      <c r="N160" s="1"/>
      <c r="O160" s="1"/>
      <c r="P160" t="s">
        <v>20</v>
      </c>
      <c r="Q160">
        <f t="shared" si="8"/>
        <v>57.66082856188833</v>
      </c>
      <c r="W160">
        <f t="shared" si="6"/>
        <v>53.415543015047056</v>
      </c>
    </row>
    <row r="161" spans="1:23" x14ac:dyDescent="0.25">
      <c r="A161" t="s">
        <v>20</v>
      </c>
      <c r="C161">
        <v>1510.21</v>
      </c>
      <c r="I161" t="s">
        <v>20</v>
      </c>
      <c r="K161">
        <v>940.85299999999995</v>
      </c>
      <c r="P161" t="s">
        <v>20</v>
      </c>
      <c r="Q161">
        <f t="shared" si="8"/>
        <v>116.59772281174891</v>
      </c>
      <c r="W161">
        <f t="shared" si="6"/>
        <v>86.639612957859654</v>
      </c>
    </row>
    <row r="162" spans="1:23" x14ac:dyDescent="0.25">
      <c r="A162" t="s">
        <v>20</v>
      </c>
      <c r="C162">
        <v>1528.66</v>
      </c>
      <c r="I162" t="s">
        <v>20</v>
      </c>
      <c r="K162">
        <v>425.01400000000001</v>
      </c>
      <c r="P162" t="s">
        <v>20</v>
      </c>
      <c r="Q162">
        <f t="shared" si="8"/>
        <v>118.0221790038525</v>
      </c>
      <c r="W162">
        <f t="shared" si="6"/>
        <v>39.137940211352642</v>
      </c>
    </row>
    <row r="163" spans="1:23" x14ac:dyDescent="0.25">
      <c r="A163" t="s">
        <v>20</v>
      </c>
      <c r="C163">
        <v>1382.17</v>
      </c>
      <c r="I163" t="s">
        <v>20</v>
      </c>
      <c r="K163">
        <v>868.18200000000002</v>
      </c>
      <c r="P163" t="s">
        <v>20</v>
      </c>
      <c r="Q163">
        <f t="shared" si="8"/>
        <v>106.712228457443</v>
      </c>
      <c r="W163">
        <f t="shared" si="6"/>
        <v>79.947613981121933</v>
      </c>
    </row>
    <row r="164" spans="1:23" x14ac:dyDescent="0.25">
      <c r="A164" t="s">
        <v>20</v>
      </c>
      <c r="C164">
        <v>1025.23</v>
      </c>
      <c r="I164" t="s">
        <v>20</v>
      </c>
      <c r="K164">
        <v>1266.3699999999999</v>
      </c>
      <c r="P164" t="s">
        <v>20</v>
      </c>
      <c r="Q164">
        <f t="shared" si="8"/>
        <v>79.154212565331534</v>
      </c>
      <c r="W164">
        <f t="shared" si="6"/>
        <v>116.61524878110048</v>
      </c>
    </row>
    <row r="165" spans="1:23" x14ac:dyDescent="0.25">
      <c r="A165" t="s">
        <v>20</v>
      </c>
      <c r="C165">
        <v>1296.3</v>
      </c>
      <c r="I165" t="s">
        <v>20</v>
      </c>
      <c r="K165">
        <v>347.666</v>
      </c>
      <c r="P165" t="s">
        <v>20</v>
      </c>
      <c r="Q165">
        <f t="shared" si="8"/>
        <v>100.08252367609148</v>
      </c>
      <c r="W165">
        <f t="shared" si="6"/>
        <v>32.015253901095321</v>
      </c>
    </row>
    <row r="166" spans="1:23" x14ac:dyDescent="0.25">
      <c r="A166" t="s">
        <v>20</v>
      </c>
      <c r="C166">
        <v>1298.0999999999999</v>
      </c>
      <c r="I166" t="s">
        <v>20</v>
      </c>
      <c r="K166">
        <v>822.02200000000005</v>
      </c>
      <c r="P166" t="s">
        <v>20</v>
      </c>
      <c r="Q166">
        <f t="shared" si="8"/>
        <v>100.22149501190646</v>
      </c>
      <c r="W166">
        <f t="shared" si="6"/>
        <v>75.6969132508965</v>
      </c>
    </row>
    <row r="167" spans="1:23" x14ac:dyDescent="0.25">
      <c r="A167" t="s">
        <v>20</v>
      </c>
      <c r="C167">
        <v>1953</v>
      </c>
      <c r="I167" t="s">
        <v>20</v>
      </c>
      <c r="K167">
        <v>1136.47</v>
      </c>
      <c r="P167" t="s">
        <v>20</v>
      </c>
      <c r="Q167">
        <f t="shared" si="8"/>
        <v>150.78389935925838</v>
      </c>
      <c r="W167">
        <f t="shared" si="6"/>
        <v>104.65324650951719</v>
      </c>
    </row>
    <row r="168" spans="1:23" x14ac:dyDescent="0.25">
      <c r="A168" t="s">
        <v>20</v>
      </c>
      <c r="C168">
        <v>1954.25</v>
      </c>
      <c r="I168" t="s">
        <v>20</v>
      </c>
      <c r="K168">
        <v>1542.37</v>
      </c>
      <c r="P168" t="s">
        <v>20</v>
      </c>
      <c r="Q168">
        <f t="shared" si="8"/>
        <v>150.88040723135214</v>
      </c>
      <c r="W168">
        <f t="shared" si="6"/>
        <v>142.03105037430291</v>
      </c>
    </row>
    <row r="169" spans="1:23" x14ac:dyDescent="0.25">
      <c r="A169" t="s">
        <v>20</v>
      </c>
      <c r="C169">
        <v>1555.76</v>
      </c>
      <c r="I169" t="s">
        <v>20</v>
      </c>
      <c r="K169">
        <v>653.60599999999999</v>
      </c>
      <c r="P169" t="s">
        <v>20</v>
      </c>
      <c r="Q169">
        <f t="shared" si="8"/>
        <v>120.11446967084477</v>
      </c>
      <c r="W169">
        <f t="shared" si="6"/>
        <v>60.188117449734257</v>
      </c>
    </row>
    <row r="170" spans="1:23" x14ac:dyDescent="0.25">
      <c r="A170" t="s">
        <v>20</v>
      </c>
      <c r="C170">
        <v>1929.36</v>
      </c>
      <c r="I170" t="s">
        <v>20</v>
      </c>
      <c r="K170">
        <v>1060.52</v>
      </c>
      <c r="P170" t="s">
        <v>20</v>
      </c>
      <c r="Q170">
        <f t="shared" si="8"/>
        <v>148.9587424822216</v>
      </c>
      <c r="W170">
        <f t="shared" si="6"/>
        <v>97.659296759503704</v>
      </c>
    </row>
    <row r="171" spans="1:23" x14ac:dyDescent="0.25">
      <c r="A171" t="s">
        <v>20</v>
      </c>
      <c r="C171">
        <v>1647.99</v>
      </c>
      <c r="I171" t="s">
        <v>20</v>
      </c>
      <c r="K171">
        <v>762.57600000000002</v>
      </c>
      <c r="P171" t="s">
        <v>20</v>
      </c>
      <c r="Q171">
        <f t="shared" si="8"/>
        <v>127.23520650540924</v>
      </c>
      <c r="W171">
        <f t="shared" si="6"/>
        <v>70.222754767166393</v>
      </c>
    </row>
    <row r="172" spans="1:23" x14ac:dyDescent="0.25">
      <c r="A172" t="s">
        <v>20</v>
      </c>
      <c r="C172">
        <v>210.41200000000001</v>
      </c>
      <c r="I172" t="s">
        <v>20</v>
      </c>
      <c r="K172">
        <v>11.2607</v>
      </c>
      <c r="P172" t="s">
        <v>20</v>
      </c>
      <c r="Q172">
        <f t="shared" si="8"/>
        <v>16.245131506390312</v>
      </c>
      <c r="W172">
        <f t="shared" si="6"/>
        <v>1.0369554963788927</v>
      </c>
    </row>
    <row r="173" spans="1:23" x14ac:dyDescent="0.25">
      <c r="A173" t="s">
        <v>20</v>
      </c>
      <c r="C173">
        <v>1313.11</v>
      </c>
      <c r="I173" t="s">
        <v>20</v>
      </c>
      <c r="K173">
        <v>208.34800000000001</v>
      </c>
      <c r="P173" t="s">
        <v>20</v>
      </c>
      <c r="Q173">
        <f t="shared" si="8"/>
        <v>101.38036154000808</v>
      </c>
      <c r="W173">
        <f t="shared" si="6"/>
        <v>19.185983443262813</v>
      </c>
    </row>
    <row r="174" spans="1:23" x14ac:dyDescent="0.25">
      <c r="A174" t="s">
        <v>20</v>
      </c>
      <c r="C174">
        <v>624.774</v>
      </c>
      <c r="I174" t="s">
        <v>20</v>
      </c>
      <c r="K174">
        <v>58.104599999999998</v>
      </c>
      <c r="P174" t="s">
        <v>20</v>
      </c>
      <c r="Q174">
        <f t="shared" si="8"/>
        <v>48.236487423595136</v>
      </c>
      <c r="W174">
        <f t="shared" si="6"/>
        <v>5.3506340045376408</v>
      </c>
    </row>
    <row r="175" spans="1:23" x14ac:dyDescent="0.25">
      <c r="A175" t="s">
        <v>20</v>
      </c>
      <c r="C175">
        <v>1063.58</v>
      </c>
      <c r="I175" t="s">
        <v>20</v>
      </c>
      <c r="K175">
        <v>175.28299999999999</v>
      </c>
      <c r="P175" t="s">
        <v>20</v>
      </c>
      <c r="Q175">
        <f t="shared" si="8"/>
        <v>82.115074081167464</v>
      </c>
      <c r="W175">
        <f t="shared" si="6"/>
        <v>16.141151995149631</v>
      </c>
    </row>
    <row r="176" spans="1:23" x14ac:dyDescent="0.25">
      <c r="A176" t="s">
        <v>20</v>
      </c>
      <c r="C176">
        <v>1145.6600000000001</v>
      </c>
      <c r="I176" t="s">
        <v>20</v>
      </c>
      <c r="K176">
        <v>312.48599999999999</v>
      </c>
      <c r="P176" t="s">
        <v>20</v>
      </c>
      <c r="Q176">
        <f t="shared" si="8"/>
        <v>88.452166994330767</v>
      </c>
      <c r="W176">
        <f t="shared" si="6"/>
        <v>28.775660060338581</v>
      </c>
    </row>
    <row r="177" spans="1:26" x14ac:dyDescent="0.25">
      <c r="A177" t="s">
        <v>20</v>
      </c>
      <c r="C177">
        <v>1039.24</v>
      </c>
      <c r="I177" t="s">
        <v>20</v>
      </c>
      <c r="K177">
        <v>86.488799999999998</v>
      </c>
      <c r="P177" t="s">
        <v>20</v>
      </c>
      <c r="Q177">
        <f t="shared" si="8"/>
        <v>80.235872795758169</v>
      </c>
      <c r="W177">
        <f t="shared" si="6"/>
        <v>7.9644281914281319</v>
      </c>
    </row>
    <row r="178" spans="1:26" x14ac:dyDescent="0.25">
      <c r="A178" t="s">
        <v>20</v>
      </c>
      <c r="C178">
        <v>1887.49</v>
      </c>
      <c r="I178" t="s">
        <v>20</v>
      </c>
      <c r="K178">
        <v>1551.97</v>
      </c>
      <c r="P178" t="s">
        <v>20</v>
      </c>
      <c r="Q178">
        <f t="shared" si="8"/>
        <v>145.72611479856971</v>
      </c>
      <c r="W178">
        <f t="shared" si="6"/>
        <v>142.91507825580561</v>
      </c>
    </row>
    <row r="179" spans="1:26" x14ac:dyDescent="0.25">
      <c r="A179" t="s">
        <v>20</v>
      </c>
      <c r="C179">
        <v>1216.74</v>
      </c>
      <c r="I179" t="s">
        <v>20</v>
      </c>
      <c r="K179">
        <v>210.05600000000001</v>
      </c>
      <c r="P179" t="s">
        <v>20</v>
      </c>
      <c r="Q179">
        <f t="shared" si="8"/>
        <v>93.939990633069158</v>
      </c>
      <c r="W179">
        <f t="shared" si="6"/>
        <v>19.343266737180166</v>
      </c>
    </row>
    <row r="180" spans="1:26" x14ac:dyDescent="0.25">
      <c r="A180" t="s">
        <v>20</v>
      </c>
      <c r="C180">
        <v>696.202</v>
      </c>
      <c r="I180" t="s">
        <v>20</v>
      </c>
      <c r="K180">
        <v>65.429199999999994</v>
      </c>
      <c r="P180" t="s">
        <v>20</v>
      </c>
      <c r="Q180">
        <f t="shared" si="8"/>
        <v>53.751178853924429</v>
      </c>
      <c r="W180">
        <f t="shared" si="6"/>
        <v>6.0251288608766629</v>
      </c>
    </row>
    <row r="181" spans="1:26" x14ac:dyDescent="0.25">
      <c r="A181" t="s">
        <v>20</v>
      </c>
      <c r="C181">
        <v>1747.64</v>
      </c>
      <c r="I181" t="s">
        <v>20</v>
      </c>
      <c r="K181">
        <v>907.63199999999995</v>
      </c>
      <c r="P181" t="s">
        <v>20</v>
      </c>
      <c r="Q181">
        <f t="shared" si="8"/>
        <v>134.92881406872215</v>
      </c>
      <c r="W181">
        <f t="shared" si="6"/>
        <v>83.580416056672064</v>
      </c>
    </row>
    <row r="182" spans="1:26" x14ac:dyDescent="0.25">
      <c r="A182" t="s">
        <v>20</v>
      </c>
      <c r="C182">
        <v>1862.5</v>
      </c>
      <c r="I182" t="s">
        <v>20</v>
      </c>
      <c r="K182">
        <v>768.62300000000005</v>
      </c>
      <c r="P182" t="s">
        <v>20</v>
      </c>
      <c r="Q182">
        <f t="shared" si="8"/>
        <v>143.79672941967166</v>
      </c>
      <c r="W182">
        <f t="shared" si="6"/>
        <v>70.779600246275422</v>
      </c>
    </row>
    <row r="183" spans="1:26" x14ac:dyDescent="0.25">
      <c r="A183" t="s">
        <v>20</v>
      </c>
      <c r="C183">
        <v>723.33900000000006</v>
      </c>
      <c r="I183" t="s">
        <v>20</v>
      </c>
      <c r="K183">
        <v>180.869</v>
      </c>
      <c r="P183" t="s">
        <v>20</v>
      </c>
      <c r="Q183">
        <f t="shared" si="8"/>
        <v>55.846326153930683</v>
      </c>
      <c r="W183">
        <f t="shared" si="6"/>
        <v>16.655545718699013</v>
      </c>
    </row>
    <row r="184" spans="1:26" x14ac:dyDescent="0.25">
      <c r="A184" t="s">
        <v>20</v>
      </c>
      <c r="C184">
        <v>2255.5300000000002</v>
      </c>
      <c r="I184" t="s">
        <v>20</v>
      </c>
      <c r="K184">
        <v>1343.8</v>
      </c>
      <c r="P184" t="s">
        <v>20</v>
      </c>
      <c r="Q184">
        <f t="shared" si="8"/>
        <v>174.1411205948736</v>
      </c>
      <c r="W184">
        <f t="shared" si="6"/>
        <v>123.74548616284565</v>
      </c>
    </row>
    <row r="185" spans="1:26" x14ac:dyDescent="0.25">
      <c r="A185" t="s">
        <v>20</v>
      </c>
      <c r="C185">
        <v>529.61599999999999</v>
      </c>
      <c r="I185" t="s">
        <v>20</v>
      </c>
      <c r="K185">
        <v>102.557</v>
      </c>
      <c r="P185" t="s">
        <v>20</v>
      </c>
      <c r="Q185">
        <f t="shared" si="8"/>
        <v>40.889690549438299</v>
      </c>
      <c r="W185">
        <f t="shared" si="6"/>
        <v>9.4440882753407962</v>
      </c>
    </row>
    <row r="186" spans="1:26" x14ac:dyDescent="0.25">
      <c r="A186" t="s">
        <v>20</v>
      </c>
      <c r="C186">
        <v>804.50699999999995</v>
      </c>
      <c r="I186" t="s">
        <v>20</v>
      </c>
      <c r="K186">
        <v>151.25899999999999</v>
      </c>
      <c r="P186" t="s">
        <v>20</v>
      </c>
      <c r="Q186">
        <f t="shared" si="8"/>
        <v>62.113006923614385</v>
      </c>
      <c r="W186">
        <f t="shared" si="6"/>
        <v>13.92887222168914</v>
      </c>
    </row>
    <row r="187" spans="1:26" x14ac:dyDescent="0.25">
      <c r="A187" t="s">
        <v>20</v>
      </c>
      <c r="C187">
        <v>2043.11</v>
      </c>
      <c r="I187" t="s">
        <v>20</v>
      </c>
      <c r="K187">
        <v>1695.33</v>
      </c>
      <c r="P187" t="s">
        <v>20</v>
      </c>
      <c r="Q187">
        <f t="shared" si="8"/>
        <v>157.74095884275187</v>
      </c>
      <c r="W187">
        <f t="shared" si="6"/>
        <v>156.1165612862458</v>
      </c>
    </row>
    <row r="188" spans="1:26" x14ac:dyDescent="0.25">
      <c r="A188" t="s">
        <v>20</v>
      </c>
      <c r="C188">
        <v>1375.47</v>
      </c>
      <c r="I188" t="s">
        <v>20</v>
      </c>
      <c r="K188">
        <v>86.874099999999999</v>
      </c>
      <c r="P188" t="s">
        <v>20</v>
      </c>
      <c r="Q188">
        <f t="shared" si="8"/>
        <v>106.19494626302055</v>
      </c>
      <c r="W188">
        <f t="shared" si="6"/>
        <v>7.9999090187971937</v>
      </c>
    </row>
    <row r="189" spans="1:26" x14ac:dyDescent="0.25">
      <c r="A189" t="s">
        <v>20</v>
      </c>
      <c r="C189">
        <v>1938.55</v>
      </c>
      <c r="I189" t="s">
        <v>20</v>
      </c>
      <c r="K189">
        <v>992.37400000000002</v>
      </c>
      <c r="P189" t="s">
        <v>20</v>
      </c>
      <c r="Q189">
        <f t="shared" si="8"/>
        <v>149.66826835785477</v>
      </c>
      <c r="W189">
        <f t="shared" si="6"/>
        <v>91.383988008161779</v>
      </c>
    </row>
    <row r="190" spans="1:26" x14ac:dyDescent="0.25">
      <c r="A190" t="s">
        <v>20</v>
      </c>
      <c r="C190">
        <v>1154.8499999999999</v>
      </c>
      <c r="I190" t="s">
        <v>20</v>
      </c>
      <c r="K190">
        <v>83.802000000000007</v>
      </c>
      <c r="P190" t="s">
        <v>20</v>
      </c>
      <c r="Q190">
        <f t="shared" si="8"/>
        <v>89.161692869963915</v>
      </c>
      <c r="W190">
        <f t="shared" si="6"/>
        <v>7.7170108880925676</v>
      </c>
    </row>
    <row r="191" spans="1:26" x14ac:dyDescent="0.25">
      <c r="A191" t="s">
        <v>20</v>
      </c>
      <c r="C191">
        <v>1220.42</v>
      </c>
      <c r="I191" t="s">
        <v>20</v>
      </c>
      <c r="K191">
        <v>359.53399999999999</v>
      </c>
      <c r="P191" t="s">
        <v>20</v>
      </c>
      <c r="Q191">
        <f t="shared" si="8"/>
        <v>94.22410980851312</v>
      </c>
      <c r="W191">
        <f t="shared" si="6"/>
        <v>33.108133369603031</v>
      </c>
    </row>
    <row r="192" spans="1:26" x14ac:dyDescent="0.25">
      <c r="A192" t="s">
        <v>20</v>
      </c>
      <c r="C192">
        <v>915.84</v>
      </c>
      <c r="E192" s="1" t="s">
        <v>21</v>
      </c>
      <c r="F192" s="1">
        <f>AVERAGEA(C149:C195)</f>
        <v>1295.2311276595742</v>
      </c>
      <c r="I192" t="s">
        <v>20</v>
      </c>
      <c r="K192">
        <v>173.309</v>
      </c>
      <c r="M192" s="1" t="s">
        <v>21</v>
      </c>
      <c r="N192" s="1">
        <f>AVERAGEA(K149:K195)</f>
        <v>592.76070425531907</v>
      </c>
      <c r="P192" t="s">
        <v>20</v>
      </c>
      <c r="Q192">
        <f t="shared" si="8"/>
        <v>70.708615662664215</v>
      </c>
      <c r="S192" s="1" t="s">
        <v>9</v>
      </c>
      <c r="T192" s="1">
        <f>AVERAGEA(Q5:Q195)</f>
        <v>99.999999999999957</v>
      </c>
      <c r="W192">
        <f t="shared" si="6"/>
        <v>15.959373762015641</v>
      </c>
      <c r="Y192" s="1" t="s">
        <v>9</v>
      </c>
      <c r="Z192" s="1">
        <f>AVERAGEA(W5:W195)</f>
        <v>51.991661508254346</v>
      </c>
    </row>
    <row r="193" spans="1:26" x14ac:dyDescent="0.25">
      <c r="A193" t="s">
        <v>20</v>
      </c>
      <c r="C193">
        <v>1347.36</v>
      </c>
      <c r="E193" s="1" t="s">
        <v>5</v>
      </c>
      <c r="F193" s="1">
        <f>TRIMMEAN(C149:C195,0.1)</f>
        <v>1294.2123720930231</v>
      </c>
      <c r="I193" t="s">
        <v>20</v>
      </c>
      <c r="K193">
        <v>559.48400000000004</v>
      </c>
      <c r="M193" s="1" t="s">
        <v>5</v>
      </c>
      <c r="N193" s="1">
        <f>TRIMMEAN(K149:K195,0.1)</f>
        <v>565.23470930232554</v>
      </c>
      <c r="P193" t="s">
        <v>20</v>
      </c>
      <c r="Q193">
        <f t="shared" si="8"/>
        <v>104.02467723537654</v>
      </c>
      <c r="S193" s="1" t="s">
        <v>5</v>
      </c>
      <c r="T193" s="1">
        <f>TRIMMEAN(Q5:Q194,0.1)</f>
        <v>99.846562914743643</v>
      </c>
      <c r="W193">
        <f t="shared" si="6"/>
        <v>51.520776589026298</v>
      </c>
      <c r="Y193" s="1" t="s">
        <v>5</v>
      </c>
      <c r="Z193" s="1">
        <f>TRIMMEAN(W5:W194,0.1)</f>
        <v>49.067661857913343</v>
      </c>
    </row>
    <row r="194" spans="1:26" x14ac:dyDescent="0.25">
      <c r="A194" t="s">
        <v>20</v>
      </c>
      <c r="C194">
        <v>295.899</v>
      </c>
      <c r="E194" s="1" t="s">
        <v>6</v>
      </c>
      <c r="F194" s="1">
        <f>_xlfn.STDEV.S(C149:C195)</f>
        <v>528.97535915577862</v>
      </c>
      <c r="I194" t="s">
        <v>20</v>
      </c>
      <c r="K194">
        <v>77.594200000000001</v>
      </c>
      <c r="M194" s="1" t="s">
        <v>6</v>
      </c>
      <c r="N194" s="1">
        <f>_xlfn.STDEV.S(K149:K195)</f>
        <v>515.01797711157906</v>
      </c>
      <c r="P194" t="s">
        <v>20</v>
      </c>
      <c r="Q194">
        <f t="shared" si="8"/>
        <v>22.84526627573231</v>
      </c>
      <c r="S194" s="1" t="s">
        <v>6</v>
      </c>
      <c r="T194" s="1">
        <f>_xlfn.STDEV.S(Q5:Q194)</f>
        <v>41.306219968463679</v>
      </c>
      <c r="W194">
        <f t="shared" si="6"/>
        <v>7.1453579419683573</v>
      </c>
      <c r="Y194" s="1" t="s">
        <v>6</v>
      </c>
      <c r="Z194" s="1">
        <f>_xlfn.STDEV.S(W5:W194)</f>
        <v>44.165431617050906</v>
      </c>
    </row>
    <row r="195" spans="1:26" x14ac:dyDescent="0.25">
      <c r="A195" t="s">
        <v>20</v>
      </c>
      <c r="C195">
        <v>1285.06</v>
      </c>
      <c r="E195" s="1" t="s">
        <v>7</v>
      </c>
      <c r="F195" s="1">
        <f>F194/SQRT(48)</f>
        <v>76.351016500816939</v>
      </c>
      <c r="I195" t="s">
        <v>20</v>
      </c>
      <c r="K195">
        <v>603.58299999999997</v>
      </c>
      <c r="M195" s="1" t="s">
        <v>7</v>
      </c>
      <c r="N195" s="1">
        <f>N194/SQRT(48)</f>
        <v>74.336441930716674</v>
      </c>
      <c r="P195" t="s">
        <v>20</v>
      </c>
      <c r="Q195">
        <f t="shared" si="8"/>
        <v>99.214724890224574</v>
      </c>
      <c r="S195" s="1" t="s">
        <v>7</v>
      </c>
      <c r="T195" s="1">
        <f>T194/SQRT(200)</f>
        <v>2.9207908244883845</v>
      </c>
      <c r="W195">
        <f t="shared" si="6"/>
        <v>55.581687583441628</v>
      </c>
      <c r="Y195" s="1" t="s">
        <v>7</v>
      </c>
      <c r="Z195" s="1">
        <f>Z194/SQRT(200)</f>
        <v>3.1229676190447444</v>
      </c>
    </row>
    <row r="196" spans="1:26" x14ac:dyDescent="0.25">
      <c r="R196" s="1"/>
      <c r="S196" s="1"/>
      <c r="T196" s="1"/>
      <c r="U196" s="1"/>
      <c r="X196" s="1"/>
    </row>
    <row r="197" spans="1:26" x14ac:dyDescent="0.25">
      <c r="A197" t="s">
        <v>13</v>
      </c>
      <c r="C197">
        <v>1268.9000000000001</v>
      </c>
      <c r="I197" t="s">
        <v>13</v>
      </c>
      <c r="K197">
        <v>792.99</v>
      </c>
      <c r="P197" t="s">
        <v>13</v>
      </c>
      <c r="Q197">
        <f>C197*100/F$49</f>
        <v>116.84822696237153</v>
      </c>
      <c r="W197">
        <f>K197*100/F$49</f>
        <v>73.023465599252106</v>
      </c>
    </row>
    <row r="198" spans="1:26" x14ac:dyDescent="0.25">
      <c r="A198" t="s">
        <v>13</v>
      </c>
      <c r="C198">
        <v>1196.53</v>
      </c>
      <c r="I198" t="s">
        <v>13</v>
      </c>
      <c r="K198">
        <v>188.08500000000001</v>
      </c>
      <c r="P198" t="s">
        <v>13</v>
      </c>
      <c r="Q198">
        <f t="shared" ref="Q198:Q244" si="9">C198*100/F$49</f>
        <v>110.18394594316841</v>
      </c>
      <c r="W198">
        <f t="shared" ref="W198:W244" si="10">K198*100/F$49</f>
        <v>17.320040009628535</v>
      </c>
    </row>
    <row r="199" spans="1:26" x14ac:dyDescent="0.25">
      <c r="A199" t="s">
        <v>13</v>
      </c>
      <c r="C199">
        <v>2045.27</v>
      </c>
      <c r="I199" t="s">
        <v>13</v>
      </c>
      <c r="K199">
        <v>758.24199999999996</v>
      </c>
      <c r="P199" t="s">
        <v>13</v>
      </c>
      <c r="Q199">
        <f t="shared" si="9"/>
        <v>188.34121929177209</v>
      </c>
      <c r="W199">
        <f t="shared" si="10"/>
        <v>69.823653013162982</v>
      </c>
    </row>
    <row r="200" spans="1:26" x14ac:dyDescent="0.25">
      <c r="A200" t="s">
        <v>13</v>
      </c>
      <c r="C200">
        <v>1016.39</v>
      </c>
      <c r="I200" t="s">
        <v>13</v>
      </c>
      <c r="K200">
        <v>268.46899999999999</v>
      </c>
      <c r="P200" t="s">
        <v>13</v>
      </c>
      <c r="Q200">
        <f t="shared" si="9"/>
        <v>93.595531091721014</v>
      </c>
      <c r="W200">
        <f t="shared" si="10"/>
        <v>24.722300137411079</v>
      </c>
    </row>
    <row r="201" spans="1:26" x14ac:dyDescent="0.25">
      <c r="A201" t="s">
        <v>13</v>
      </c>
      <c r="C201">
        <v>653.029</v>
      </c>
      <c r="I201" t="s">
        <v>13</v>
      </c>
      <c r="K201">
        <v>153.69499999999999</v>
      </c>
      <c r="P201" t="s">
        <v>13</v>
      </c>
      <c r="Q201">
        <f t="shared" si="9"/>
        <v>60.13498369060644</v>
      </c>
      <c r="W201">
        <f t="shared" si="10"/>
        <v>14.153194296620452</v>
      </c>
    </row>
    <row r="202" spans="1:26" x14ac:dyDescent="0.25">
      <c r="A202" t="s">
        <v>13</v>
      </c>
      <c r="C202">
        <v>2414.85</v>
      </c>
      <c r="I202" t="s">
        <v>13</v>
      </c>
      <c r="K202">
        <v>759.01199999999994</v>
      </c>
      <c r="P202" t="s">
        <v>13</v>
      </c>
      <c r="Q202">
        <f t="shared" si="9"/>
        <v>222.37445100487261</v>
      </c>
      <c r="W202">
        <f t="shared" si="10"/>
        <v>69.894559416158501</v>
      </c>
    </row>
    <row r="203" spans="1:26" x14ac:dyDescent="0.25">
      <c r="A203" t="s">
        <v>13</v>
      </c>
      <c r="C203">
        <v>1009.55</v>
      </c>
      <c r="I203" t="s">
        <v>13</v>
      </c>
      <c r="K203">
        <v>468.57400000000001</v>
      </c>
      <c r="P203" t="s">
        <v>13</v>
      </c>
      <c r="Q203">
        <f t="shared" si="9"/>
        <v>92.965661226150345</v>
      </c>
      <c r="W203">
        <f t="shared" si="10"/>
        <v>43.14921672367111</v>
      </c>
    </row>
    <row r="204" spans="1:26" x14ac:dyDescent="0.25">
      <c r="A204" t="s">
        <v>13</v>
      </c>
      <c r="C204">
        <v>1624.65</v>
      </c>
      <c r="I204" t="s">
        <v>13</v>
      </c>
      <c r="K204">
        <v>1073.8399999999999</v>
      </c>
      <c r="P204" t="s">
        <v>13</v>
      </c>
      <c r="Q204">
        <f t="shared" si="9"/>
        <v>149.60790600868222</v>
      </c>
      <c r="W204">
        <f t="shared" si="10"/>
        <v>98.885885445088675</v>
      </c>
    </row>
    <row r="205" spans="1:26" x14ac:dyDescent="0.25">
      <c r="A205" t="s">
        <v>13</v>
      </c>
      <c r="C205">
        <v>1067.58</v>
      </c>
      <c r="I205" t="s">
        <v>13</v>
      </c>
      <c r="K205">
        <v>88.623500000000007</v>
      </c>
      <c r="P205" t="s">
        <v>13</v>
      </c>
      <c r="Q205">
        <f t="shared" si="9"/>
        <v>98.309425597358796</v>
      </c>
      <c r="W205">
        <f t="shared" si="10"/>
        <v>8.1610046829535285</v>
      </c>
    </row>
    <row r="206" spans="1:26" x14ac:dyDescent="0.25">
      <c r="A206" t="s">
        <v>13</v>
      </c>
      <c r="C206">
        <v>2167.5</v>
      </c>
      <c r="I206" t="s">
        <v>13</v>
      </c>
      <c r="K206">
        <v>1294.02</v>
      </c>
      <c r="P206" t="s">
        <v>13</v>
      </c>
      <c r="Q206">
        <f t="shared" si="9"/>
        <v>199.5969201205298</v>
      </c>
      <c r="W206">
        <f t="shared" si="10"/>
        <v>119.16143325230357</v>
      </c>
    </row>
    <row r="207" spans="1:26" x14ac:dyDescent="0.25">
      <c r="A207" t="s">
        <v>13</v>
      </c>
      <c r="C207">
        <v>2009.05</v>
      </c>
      <c r="I207" t="s">
        <v>13</v>
      </c>
      <c r="K207">
        <v>774.11</v>
      </c>
      <c r="P207" t="s">
        <v>13</v>
      </c>
      <c r="Q207">
        <f t="shared" si="9"/>
        <v>185.00585576385254</v>
      </c>
      <c r="W207">
        <f t="shared" si="10"/>
        <v>71.28487743229681</v>
      </c>
    </row>
    <row r="208" spans="1:26" x14ac:dyDescent="0.25">
      <c r="A208" t="s">
        <v>13</v>
      </c>
      <c r="C208">
        <v>1245.74</v>
      </c>
      <c r="I208" t="s">
        <v>13</v>
      </c>
      <c r="K208">
        <v>446.92200000000003</v>
      </c>
      <c r="P208" t="s">
        <v>13</v>
      </c>
      <c r="Q208">
        <f t="shared" si="9"/>
        <v>114.71550969824628</v>
      </c>
      <c r="W208">
        <f t="shared" si="10"/>
        <v>41.155365505931918</v>
      </c>
    </row>
    <row r="209" spans="1:23" x14ac:dyDescent="0.25">
      <c r="A209" t="s">
        <v>13</v>
      </c>
      <c r="C209">
        <v>685.57899999999995</v>
      </c>
      <c r="I209" t="s">
        <v>13</v>
      </c>
      <c r="K209">
        <v>283.43200000000002</v>
      </c>
      <c r="P209" t="s">
        <v>13</v>
      </c>
      <c r="Q209">
        <f t="shared" si="9"/>
        <v>63.132390726326499</v>
      </c>
      <c r="W209">
        <f t="shared" si="10"/>
        <v>26.100186511465747</v>
      </c>
    </row>
    <row r="210" spans="1:23" x14ac:dyDescent="0.25">
      <c r="A210" t="s">
        <v>13</v>
      </c>
      <c r="C210">
        <v>1640.42</v>
      </c>
      <c r="I210" t="s">
        <v>13</v>
      </c>
      <c r="K210">
        <v>333.79199999999997</v>
      </c>
      <c r="P210" t="s">
        <v>13</v>
      </c>
      <c r="Q210">
        <f t="shared" si="9"/>
        <v>151.06010597652573</v>
      </c>
      <c r="W210">
        <f t="shared" si="10"/>
        <v>30.737649439848617</v>
      </c>
    </row>
    <row r="211" spans="1:23" x14ac:dyDescent="0.25">
      <c r="A211" t="s">
        <v>13</v>
      </c>
      <c r="C211">
        <v>1103.8</v>
      </c>
      <c r="I211" t="s">
        <v>13</v>
      </c>
      <c r="K211">
        <v>156.30099999999999</v>
      </c>
      <c r="P211" t="s">
        <v>13</v>
      </c>
      <c r="Q211">
        <f t="shared" si="9"/>
        <v>101.64478912527834</v>
      </c>
      <c r="W211">
        <f t="shared" si="10"/>
        <v>14.393171031953369</v>
      </c>
    </row>
    <row r="212" spans="1:23" x14ac:dyDescent="0.25">
      <c r="A212" t="s">
        <v>13</v>
      </c>
      <c r="C212">
        <v>1234.3800000000001</v>
      </c>
      <c r="I212" t="s">
        <v>13</v>
      </c>
      <c r="K212">
        <v>616.09699999999998</v>
      </c>
      <c r="P212" t="s">
        <v>13</v>
      </c>
      <c r="Q212">
        <f t="shared" si="9"/>
        <v>113.6694100384681</v>
      </c>
      <c r="W212">
        <f t="shared" si="10"/>
        <v>56.734054761475456</v>
      </c>
    </row>
    <row r="213" spans="1:23" x14ac:dyDescent="0.25">
      <c r="A213" t="s">
        <v>13</v>
      </c>
      <c r="C213">
        <v>1435.41</v>
      </c>
      <c r="I213" t="s">
        <v>13</v>
      </c>
      <c r="K213">
        <v>984.11300000000006</v>
      </c>
      <c r="P213" t="s">
        <v>13</v>
      </c>
      <c r="Q213">
        <f t="shared" si="9"/>
        <v>132.18150639456042</v>
      </c>
      <c r="W213">
        <f t="shared" si="10"/>
        <v>90.623263598881181</v>
      </c>
    </row>
    <row r="214" spans="1:23" x14ac:dyDescent="0.25">
      <c r="A214" t="s">
        <v>13</v>
      </c>
      <c r="C214">
        <v>1600.12</v>
      </c>
      <c r="I214" t="s">
        <v>13</v>
      </c>
      <c r="K214">
        <v>710.49099999999999</v>
      </c>
      <c r="P214" t="s">
        <v>13</v>
      </c>
      <c r="Q214">
        <f t="shared" si="9"/>
        <v>147.34903059896754</v>
      </c>
      <c r="W214">
        <f t="shared" si="10"/>
        <v>65.426443078825997</v>
      </c>
    </row>
    <row r="215" spans="1:23" x14ac:dyDescent="0.25">
      <c r="A215" t="s">
        <v>13</v>
      </c>
      <c r="C215">
        <v>1809.32</v>
      </c>
      <c r="I215" t="s">
        <v>13</v>
      </c>
      <c r="K215">
        <v>216.971</v>
      </c>
      <c r="P215" t="s">
        <v>13</v>
      </c>
      <c r="Q215">
        <f t="shared" si="9"/>
        <v>166.61347151671373</v>
      </c>
      <c r="W215">
        <f t="shared" si="10"/>
        <v>19.980043070575071</v>
      </c>
    </row>
    <row r="216" spans="1:23" x14ac:dyDescent="0.25">
      <c r="A216" t="s">
        <v>13</v>
      </c>
      <c r="C216">
        <v>1655.53</v>
      </c>
      <c r="I216" t="s">
        <v>13</v>
      </c>
      <c r="K216">
        <v>1596.73</v>
      </c>
      <c r="P216" t="s">
        <v>13</v>
      </c>
      <c r="Q216">
        <f t="shared" si="9"/>
        <v>152.4515290275159</v>
      </c>
      <c r="W216">
        <f t="shared" si="10"/>
        <v>147.03685825331189</v>
      </c>
    </row>
    <row r="217" spans="1:23" x14ac:dyDescent="0.25">
      <c r="A217" t="s">
        <v>13</v>
      </c>
      <c r="C217">
        <v>1991.38</v>
      </c>
      <c r="I217" t="s">
        <v>13</v>
      </c>
      <c r="K217">
        <v>1397.55</v>
      </c>
      <c r="P217" t="s">
        <v>13</v>
      </c>
      <c r="Q217">
        <f t="shared" si="9"/>
        <v>183.37869194446165</v>
      </c>
      <c r="W217">
        <f t="shared" si="10"/>
        <v>128.69512143688416</v>
      </c>
    </row>
    <row r="218" spans="1:23" x14ac:dyDescent="0.25">
      <c r="A218" t="s">
        <v>13</v>
      </c>
      <c r="C218">
        <v>474.93299999999999</v>
      </c>
      <c r="I218" t="s">
        <v>13</v>
      </c>
      <c r="K218">
        <v>7.3417599999999998</v>
      </c>
      <c r="P218" t="s">
        <v>13</v>
      </c>
      <c r="Q218">
        <f t="shared" si="9"/>
        <v>43.73479310892899</v>
      </c>
      <c r="W218">
        <f t="shared" si="10"/>
        <v>0.67607505617720909</v>
      </c>
    </row>
    <row r="219" spans="1:23" x14ac:dyDescent="0.25">
      <c r="A219" t="s">
        <v>13</v>
      </c>
      <c r="C219">
        <v>1026.8800000000001</v>
      </c>
      <c r="I219" t="s">
        <v>13</v>
      </c>
      <c r="K219">
        <v>1009.29</v>
      </c>
      <c r="P219" t="s">
        <v>13</v>
      </c>
      <c r="Q219">
        <f t="shared" si="9"/>
        <v>94.56151572473803</v>
      </c>
      <c r="W219">
        <f t="shared" si="10"/>
        <v>92.941718804359638</v>
      </c>
    </row>
    <row r="220" spans="1:23" x14ac:dyDescent="0.25">
      <c r="A220" t="s">
        <v>13</v>
      </c>
      <c r="C220">
        <v>408.70400000000001</v>
      </c>
      <c r="I220" t="s">
        <v>13</v>
      </c>
      <c r="K220">
        <v>369.80799999999999</v>
      </c>
      <c r="P220" t="s">
        <v>13</v>
      </c>
      <c r="Q220">
        <f t="shared" si="9"/>
        <v>37.636013675174631</v>
      </c>
      <c r="W220">
        <f t="shared" si="10"/>
        <v>34.054227375286224</v>
      </c>
    </row>
    <row r="221" spans="1:23" x14ac:dyDescent="0.25">
      <c r="A221" t="s">
        <v>13</v>
      </c>
      <c r="C221">
        <v>484.24</v>
      </c>
      <c r="I221" t="s">
        <v>13</v>
      </c>
      <c r="K221">
        <v>133.297</v>
      </c>
      <c r="P221" t="s">
        <v>13</v>
      </c>
      <c r="Q221">
        <f t="shared" si="9"/>
        <v>44.591839722798319</v>
      </c>
      <c r="W221">
        <f t="shared" si="10"/>
        <v>12.274819220902542</v>
      </c>
    </row>
    <row r="222" spans="1:23" x14ac:dyDescent="0.25">
      <c r="A222" t="s">
        <v>13</v>
      </c>
      <c r="C222">
        <v>840.72699999999998</v>
      </c>
      <c r="I222" t="s">
        <v>13</v>
      </c>
      <c r="K222">
        <v>282.56299999999999</v>
      </c>
      <c r="P222" t="s">
        <v>13</v>
      </c>
      <c r="Q222">
        <f t="shared" si="9"/>
        <v>77.419386326261886</v>
      </c>
      <c r="W222">
        <f t="shared" si="10"/>
        <v>26.02016357094222</v>
      </c>
    </row>
    <row r="223" spans="1:23" x14ac:dyDescent="0.25">
      <c r="A223" t="s">
        <v>13</v>
      </c>
      <c r="C223">
        <v>1758.47</v>
      </c>
      <c r="I223" t="s">
        <v>13</v>
      </c>
      <c r="K223">
        <v>1376.71</v>
      </c>
      <c r="P223" t="s">
        <v>13</v>
      </c>
      <c r="Q223">
        <f t="shared" si="9"/>
        <v>161.93088633187915</v>
      </c>
      <c r="W223">
        <f t="shared" si="10"/>
        <v>126.77604424412206</v>
      </c>
    </row>
    <row r="224" spans="1:23" x14ac:dyDescent="0.25">
      <c r="A224" t="s">
        <v>13</v>
      </c>
      <c r="C224">
        <v>1153.21</v>
      </c>
      <c r="I224" t="s">
        <v>13</v>
      </c>
      <c r="K224">
        <v>217.50700000000001</v>
      </c>
      <c r="P224" t="s">
        <v>13</v>
      </c>
      <c r="Q224">
        <f t="shared" si="9"/>
        <v>106.19477012788751</v>
      </c>
      <c r="W224">
        <f t="shared" si="10"/>
        <v>20.029401293958973</v>
      </c>
    </row>
    <row r="225" spans="1:23" x14ac:dyDescent="0.25">
      <c r="A225" t="s">
        <v>13</v>
      </c>
      <c r="C225">
        <v>1290.4000000000001</v>
      </c>
      <c r="I225" t="s">
        <v>13</v>
      </c>
      <c r="K225">
        <v>1029.21</v>
      </c>
      <c r="P225" t="s">
        <v>13</v>
      </c>
      <c r="Q225">
        <f t="shared" si="9"/>
        <v>118.82808107198694</v>
      </c>
      <c r="W225">
        <f t="shared" si="10"/>
        <v>94.776076658477734</v>
      </c>
    </row>
    <row r="226" spans="1:23" x14ac:dyDescent="0.25">
      <c r="A226" t="s">
        <v>13</v>
      </c>
      <c r="C226">
        <v>1882.37</v>
      </c>
      <c r="I226" t="s">
        <v>13</v>
      </c>
      <c r="K226">
        <v>1350.57</v>
      </c>
      <c r="P226" t="s">
        <v>13</v>
      </c>
      <c r="Q226">
        <f t="shared" si="9"/>
        <v>173.34037117752328</v>
      </c>
      <c r="W226">
        <f t="shared" si="10"/>
        <v>124.36890999178036</v>
      </c>
    </row>
    <row r="227" spans="1:23" x14ac:dyDescent="0.25">
      <c r="A227" t="s">
        <v>13</v>
      </c>
      <c r="C227">
        <v>1107.31</v>
      </c>
      <c r="I227" t="s">
        <v>13</v>
      </c>
      <c r="K227">
        <v>289.42500000000001</v>
      </c>
      <c r="P227" t="s">
        <v>13</v>
      </c>
      <c r="Q227">
        <f t="shared" si="9"/>
        <v>101.96801181945276</v>
      </c>
      <c r="W227">
        <f t="shared" si="10"/>
        <v>26.652059333741331</v>
      </c>
    </row>
    <row r="228" spans="1:23" x14ac:dyDescent="0.25">
      <c r="A228" t="s">
        <v>13</v>
      </c>
      <c r="C228">
        <v>381.34899999999999</v>
      </c>
      <c r="I228" t="s">
        <v>13</v>
      </c>
      <c r="K228">
        <v>114.88500000000001</v>
      </c>
      <c r="P228" t="s">
        <v>13</v>
      </c>
      <c r="Q228">
        <f t="shared" si="9"/>
        <v>35.116994644080243</v>
      </c>
      <c r="W228">
        <f t="shared" si="10"/>
        <v>10.579327413170503</v>
      </c>
    </row>
    <row r="229" spans="1:23" x14ac:dyDescent="0.25">
      <c r="A229" t="s">
        <v>13</v>
      </c>
      <c r="C229">
        <v>1732.19</v>
      </c>
      <c r="I229" t="s">
        <v>13</v>
      </c>
      <c r="K229">
        <v>1325.35</v>
      </c>
      <c r="P229" t="s">
        <v>13</v>
      </c>
      <c r="Q229">
        <f t="shared" si="9"/>
        <v>159.51086000626552</v>
      </c>
      <c r="W229">
        <f t="shared" si="10"/>
        <v>122.04649507808266</v>
      </c>
    </row>
    <row r="230" spans="1:23" x14ac:dyDescent="0.25">
      <c r="A230" t="s">
        <v>13</v>
      </c>
      <c r="C230">
        <v>1919.75</v>
      </c>
      <c r="I230" t="s">
        <v>13</v>
      </c>
      <c r="K230">
        <v>723.63199999999995</v>
      </c>
      <c r="P230" t="s">
        <v>13</v>
      </c>
      <c r="Q230">
        <f t="shared" si="9"/>
        <v>176.78255474112439</v>
      </c>
      <c r="W230">
        <f t="shared" si="10"/>
        <v>66.636548327870457</v>
      </c>
    </row>
    <row r="231" spans="1:23" x14ac:dyDescent="0.25">
      <c r="A231" t="s">
        <v>13</v>
      </c>
      <c r="C231">
        <v>1594.25</v>
      </c>
      <c r="I231" t="s">
        <v>13</v>
      </c>
      <c r="K231">
        <v>739.51700000000005</v>
      </c>
      <c r="P231" t="s">
        <v>13</v>
      </c>
      <c r="Q231">
        <f t="shared" si="9"/>
        <v>146.80848438392371</v>
      </c>
      <c r="W231">
        <f t="shared" si="10"/>
        <v>68.099338213044462</v>
      </c>
    </row>
    <row r="232" spans="1:23" x14ac:dyDescent="0.25">
      <c r="A232" t="s">
        <v>13</v>
      </c>
      <c r="C232">
        <v>1962.59</v>
      </c>
      <c r="I232" t="s">
        <v>13</v>
      </c>
      <c r="K232">
        <v>1418.38</v>
      </c>
      <c r="P232" t="s">
        <v>13</v>
      </c>
      <c r="Q232">
        <f t="shared" si="9"/>
        <v>180.72752916233014</v>
      </c>
      <c r="W232">
        <f t="shared" si="10"/>
        <v>130.61327776726969</v>
      </c>
    </row>
    <row r="233" spans="1:23" x14ac:dyDescent="0.25">
      <c r="A233" t="s">
        <v>13</v>
      </c>
      <c r="C233">
        <v>1669.38</v>
      </c>
      <c r="I233" t="s">
        <v>13</v>
      </c>
      <c r="K233">
        <v>1005.2</v>
      </c>
      <c r="P233" t="s">
        <v>13</v>
      </c>
      <c r="Q233">
        <f t="shared" si="9"/>
        <v>153.72692341905883</v>
      </c>
      <c r="W233">
        <f t="shared" si="10"/>
        <v>92.56508609234443</v>
      </c>
    </row>
    <row r="234" spans="1:23" x14ac:dyDescent="0.25">
      <c r="A234" t="s">
        <v>13</v>
      </c>
      <c r="C234">
        <v>1000.26</v>
      </c>
      <c r="I234" t="s">
        <v>13</v>
      </c>
      <c r="K234">
        <v>453.73899999999998</v>
      </c>
      <c r="P234" t="s">
        <v>13</v>
      </c>
      <c r="Q234">
        <f t="shared" si="9"/>
        <v>92.110180078321179</v>
      </c>
      <c r="W234">
        <f t="shared" si="10"/>
        <v>41.783117388036473</v>
      </c>
    </row>
    <row r="235" spans="1:23" x14ac:dyDescent="0.25">
      <c r="A235" t="s">
        <v>13</v>
      </c>
      <c r="C235">
        <v>861.61300000000006</v>
      </c>
      <c r="I235" t="s">
        <v>13</v>
      </c>
      <c r="K235">
        <v>365.85199999999998</v>
      </c>
      <c r="P235" t="s">
        <v>13</v>
      </c>
      <c r="Q235">
        <f t="shared" si="9"/>
        <v>79.342699485956189</v>
      </c>
      <c r="W235">
        <f t="shared" si="10"/>
        <v>33.689934219116985</v>
      </c>
    </row>
    <row r="236" spans="1:23" x14ac:dyDescent="0.25">
      <c r="A236" t="s">
        <v>13</v>
      </c>
      <c r="C236">
        <v>1734.56</v>
      </c>
      <c r="I236" t="s">
        <v>13</v>
      </c>
      <c r="K236">
        <v>971.38099999999997</v>
      </c>
      <c r="P236" t="s">
        <v>13</v>
      </c>
      <c r="Q236">
        <f t="shared" si="9"/>
        <v>159.72910438951149</v>
      </c>
      <c r="W236">
        <f t="shared" si="10"/>
        <v>89.450821621038216</v>
      </c>
    </row>
    <row r="237" spans="1:23" x14ac:dyDescent="0.25">
      <c r="A237" t="s">
        <v>13</v>
      </c>
      <c r="C237">
        <v>1991.42</v>
      </c>
      <c r="I237" t="s">
        <v>13</v>
      </c>
      <c r="K237">
        <v>1537.45</v>
      </c>
      <c r="P237" t="s">
        <v>13</v>
      </c>
      <c r="Q237">
        <f t="shared" si="9"/>
        <v>183.38237539396792</v>
      </c>
      <c r="W237">
        <f t="shared" si="10"/>
        <v>141.57798608503279</v>
      </c>
    </row>
    <row r="238" spans="1:23" x14ac:dyDescent="0.25">
      <c r="A238" t="s">
        <v>13</v>
      </c>
      <c r="C238">
        <v>2047.29</v>
      </c>
      <c r="I238" t="s">
        <v>13</v>
      </c>
      <c r="K238">
        <v>879.81899999999996</v>
      </c>
      <c r="P238" t="s">
        <v>13</v>
      </c>
      <c r="Q238">
        <f t="shared" si="9"/>
        <v>188.52723349183827</v>
      </c>
      <c r="W238">
        <f t="shared" si="10"/>
        <v>81.019221528730981</v>
      </c>
    </row>
    <row r="239" spans="1:23" x14ac:dyDescent="0.25">
      <c r="A239" t="s">
        <v>13</v>
      </c>
      <c r="C239">
        <v>1196.45</v>
      </c>
      <c r="I239" t="s">
        <v>13</v>
      </c>
      <c r="K239">
        <v>146.27500000000001</v>
      </c>
      <c r="P239" t="s">
        <v>13</v>
      </c>
      <c r="Q239">
        <f t="shared" si="9"/>
        <v>110.17657904415589</v>
      </c>
      <c r="W239">
        <f t="shared" si="10"/>
        <v>13.469914413208995</v>
      </c>
    </row>
    <row r="240" spans="1:23" x14ac:dyDescent="0.25">
      <c r="A240" t="s">
        <v>13</v>
      </c>
      <c r="C240">
        <v>744.03599999999994</v>
      </c>
      <c r="I240" t="s">
        <v>13</v>
      </c>
      <c r="K240">
        <v>310.56599999999997</v>
      </c>
      <c r="P240" t="s">
        <v>13</v>
      </c>
      <c r="Q240">
        <f t="shared" si="9"/>
        <v>68.5154759210143</v>
      </c>
      <c r="W240">
        <f t="shared" si="10"/>
        <v>28.598854484038043</v>
      </c>
    </row>
    <row r="241" spans="1:23" x14ac:dyDescent="0.25">
      <c r="A241" t="s">
        <v>13</v>
      </c>
      <c r="C241">
        <v>1376.77</v>
      </c>
      <c r="E241" s="1" t="s">
        <v>22</v>
      </c>
      <c r="F241" s="1">
        <f>AVERAGEA(C197:C244)</f>
        <v>1358.0969166666664</v>
      </c>
      <c r="I241" t="s">
        <v>13</v>
      </c>
      <c r="K241">
        <v>752.25099999999998</v>
      </c>
      <c r="M241" s="1" t="s">
        <v>22</v>
      </c>
      <c r="N241" s="1">
        <f>AVERAGEA(K197:K244)</f>
        <v>659.51094291666664</v>
      </c>
      <c r="P241" t="s">
        <v>13</v>
      </c>
      <c r="Q241">
        <f t="shared" si="9"/>
        <v>126.78156941838147</v>
      </c>
      <c r="W241">
        <f t="shared" si="10"/>
        <v>69.271964363362699</v>
      </c>
    </row>
    <row r="242" spans="1:23" x14ac:dyDescent="0.25">
      <c r="A242" t="s">
        <v>13</v>
      </c>
      <c r="C242">
        <v>1761.74</v>
      </c>
      <c r="E242" s="1" t="s">
        <v>5</v>
      </c>
      <c r="F242" s="1">
        <f>TRIMMEAN(C197:C244,0.1)</f>
        <v>1365.0052499999997</v>
      </c>
      <c r="I242" t="s">
        <v>13</v>
      </c>
      <c r="K242">
        <v>487.94099999999997</v>
      </c>
      <c r="M242" s="1" t="s">
        <v>5</v>
      </c>
      <c r="N242" s="1">
        <f>TRIMMEAN(K197:K244,0.1)</f>
        <v>646.80407954545456</v>
      </c>
      <c r="P242" t="s">
        <v>13</v>
      </c>
      <c r="Q242">
        <f t="shared" si="9"/>
        <v>162.232008329016</v>
      </c>
      <c r="W242">
        <f t="shared" si="10"/>
        <v>44.932650888365131</v>
      </c>
    </row>
    <row r="243" spans="1:23" x14ac:dyDescent="0.25">
      <c r="A243" t="s">
        <v>13</v>
      </c>
      <c r="C243">
        <v>1748.06</v>
      </c>
      <c r="E243" s="1" t="s">
        <v>6</v>
      </c>
      <c r="F243" s="1">
        <f>_xlfn.STDEV.S(C197:C244)</f>
        <v>541.95159772118677</v>
      </c>
      <c r="I243" t="s">
        <v>13</v>
      </c>
      <c r="K243">
        <v>940.88199999999995</v>
      </c>
      <c r="M243" s="1" t="s">
        <v>6</v>
      </c>
      <c r="N243" s="1">
        <f>_xlfn.STDEV.S(K197:K244)</f>
        <v>455.75658707524343</v>
      </c>
      <c r="P243" t="s">
        <v>13</v>
      </c>
      <c r="Q243">
        <f t="shared" si="9"/>
        <v>160.97226859787466</v>
      </c>
      <c r="W243">
        <f t="shared" si="10"/>
        <v>86.642283458751706</v>
      </c>
    </row>
    <row r="244" spans="1:23" x14ac:dyDescent="0.25">
      <c r="A244" t="s">
        <v>13</v>
      </c>
      <c r="C244">
        <v>164.72200000000001</v>
      </c>
      <c r="E244" s="1" t="s">
        <v>7</v>
      </c>
      <c r="F244" s="1">
        <f>F243/SQRT(48)</f>
        <v>78.223975208018743</v>
      </c>
      <c r="I244" t="s">
        <v>13</v>
      </c>
      <c r="K244">
        <v>55.624000000000002</v>
      </c>
      <c r="M244" s="1" t="s">
        <v>7</v>
      </c>
      <c r="N244" s="1">
        <f>N243/SQRT(48)</f>
        <v>65.782797058209226</v>
      </c>
      <c r="P244" t="s">
        <v>13</v>
      </c>
      <c r="Q244">
        <f t="shared" si="9"/>
        <v>15.168629239259014</v>
      </c>
      <c r="W244">
        <f t="shared" si="10"/>
        <v>5.1222048834068516</v>
      </c>
    </row>
    <row r="245" spans="1:23" x14ac:dyDescent="0.25">
      <c r="D245" s="1"/>
      <c r="G245" s="1"/>
      <c r="I245" s="1"/>
      <c r="P245" t="s">
        <v>23</v>
      </c>
      <c r="Q245">
        <f>C246*100/F$192</f>
        <v>69.465594270096844</v>
      </c>
      <c r="W245">
        <f>K246*100/F$192</f>
        <v>25.688774219102246</v>
      </c>
    </row>
    <row r="246" spans="1:23" x14ac:dyDescent="0.25">
      <c r="A246" t="s">
        <v>23</v>
      </c>
      <c r="C246">
        <v>899.74</v>
      </c>
      <c r="D246" s="1"/>
      <c r="E246" s="1"/>
      <c r="F246" s="1"/>
      <c r="G246" s="1"/>
      <c r="I246" t="s">
        <v>23</v>
      </c>
      <c r="K246">
        <v>332.72899999999998</v>
      </c>
      <c r="P246" t="s">
        <v>23</v>
      </c>
      <c r="Q246">
        <f t="shared" ref="Q246:Q288" si="11">C247*100/F$192</f>
        <v>77.862551205228925</v>
      </c>
      <c r="W246">
        <f t="shared" ref="W246:W287" si="12">K247*100/F$192</f>
        <v>13.682577280259666</v>
      </c>
    </row>
    <row r="247" spans="1:23" x14ac:dyDescent="0.25">
      <c r="A247" t="s">
        <v>23</v>
      </c>
      <c r="C247">
        <v>1008.5</v>
      </c>
      <c r="D247" s="1"/>
      <c r="E247" s="1"/>
      <c r="F247" s="1"/>
      <c r="G247" s="1"/>
      <c r="I247" t="s">
        <v>23</v>
      </c>
      <c r="K247">
        <v>177.221</v>
      </c>
      <c r="P247" t="s">
        <v>23</v>
      </c>
      <c r="Q247">
        <f t="shared" si="11"/>
        <v>89.960778050900089</v>
      </c>
      <c r="W247">
        <f t="shared" si="12"/>
        <v>68.042450585053729</v>
      </c>
    </row>
    <row r="248" spans="1:23" x14ac:dyDescent="0.25">
      <c r="A248" t="s">
        <v>23</v>
      </c>
      <c r="C248">
        <v>1165.2</v>
      </c>
      <c r="D248" s="1"/>
      <c r="E248" s="1"/>
      <c r="F248" s="1"/>
      <c r="G248" s="1"/>
      <c r="I248" t="s">
        <v>23</v>
      </c>
      <c r="K248">
        <v>881.30700000000002</v>
      </c>
      <c r="P248" t="s">
        <v>23</v>
      </c>
      <c r="Q248">
        <f t="shared" si="11"/>
        <v>127.90998954708866</v>
      </c>
      <c r="W248">
        <f t="shared" si="12"/>
        <v>11.395031886447345</v>
      </c>
    </row>
    <row r="249" spans="1:23" x14ac:dyDescent="0.25">
      <c r="A249" t="s">
        <v>23</v>
      </c>
      <c r="C249">
        <v>1656.73</v>
      </c>
      <c r="I249" t="s">
        <v>23</v>
      </c>
      <c r="K249">
        <v>147.59200000000001</v>
      </c>
      <c r="P249" t="s">
        <v>23</v>
      </c>
      <c r="Q249">
        <f t="shared" si="11"/>
        <v>54.4406310921621</v>
      </c>
      <c r="W249">
        <f t="shared" si="12"/>
        <v>23.070322633454911</v>
      </c>
    </row>
    <row r="250" spans="1:23" x14ac:dyDescent="0.25">
      <c r="A250" t="s">
        <v>23</v>
      </c>
      <c r="C250">
        <v>705.13199999999995</v>
      </c>
      <c r="I250" t="s">
        <v>23</v>
      </c>
      <c r="K250">
        <v>298.81400000000002</v>
      </c>
      <c r="P250" t="s">
        <v>23</v>
      </c>
      <c r="Q250">
        <f t="shared" si="11"/>
        <v>108.88404161104052</v>
      </c>
      <c r="W250">
        <f t="shared" si="12"/>
        <v>58.42849077967076</v>
      </c>
    </row>
    <row r="251" spans="1:23" x14ac:dyDescent="0.25">
      <c r="A251" t="s">
        <v>23</v>
      </c>
      <c r="C251">
        <v>1410.3</v>
      </c>
      <c r="I251" t="s">
        <v>23</v>
      </c>
      <c r="K251">
        <v>756.78399999999999</v>
      </c>
      <c r="P251" t="s">
        <v>23</v>
      </c>
      <c r="Q251">
        <f t="shared" si="11"/>
        <v>67.590484918464327</v>
      </c>
      <c r="W251">
        <f t="shared" si="12"/>
        <v>39.966689260733766</v>
      </c>
    </row>
    <row r="252" spans="1:23" x14ac:dyDescent="0.25">
      <c r="A252" t="s">
        <v>23</v>
      </c>
      <c r="C252">
        <v>875.45299999999997</v>
      </c>
      <c r="I252" t="s">
        <v>23</v>
      </c>
      <c r="K252">
        <v>517.66099999999994</v>
      </c>
      <c r="P252" t="s">
        <v>23</v>
      </c>
      <c r="Q252">
        <f t="shared" si="11"/>
        <v>69.450693454645574</v>
      </c>
      <c r="W252">
        <f t="shared" si="12"/>
        <v>16.029725935877085</v>
      </c>
    </row>
    <row r="253" spans="1:23" x14ac:dyDescent="0.25">
      <c r="A253" t="s">
        <v>23</v>
      </c>
      <c r="C253">
        <v>899.54700000000003</v>
      </c>
      <c r="I253" t="s">
        <v>23</v>
      </c>
      <c r="K253">
        <v>207.62200000000001</v>
      </c>
      <c r="P253" t="s">
        <v>23</v>
      </c>
      <c r="Q253">
        <f t="shared" si="11"/>
        <v>66.234896743886836</v>
      </c>
      <c r="W253">
        <f t="shared" si="12"/>
        <v>23.310897457010181</v>
      </c>
    </row>
    <row r="254" spans="1:23" x14ac:dyDescent="0.25">
      <c r="A254" t="s">
        <v>23</v>
      </c>
      <c r="C254">
        <v>857.89499999999998</v>
      </c>
      <c r="I254" t="s">
        <v>23</v>
      </c>
      <c r="K254">
        <v>301.93</v>
      </c>
      <c r="P254" t="s">
        <v>23</v>
      </c>
      <c r="Q254">
        <f t="shared" si="11"/>
        <v>102.5114338009467</v>
      </c>
      <c r="W254">
        <f t="shared" si="12"/>
        <v>17.451402701264378</v>
      </c>
    </row>
    <row r="255" spans="1:23" x14ac:dyDescent="0.25">
      <c r="A255" t="s">
        <v>23</v>
      </c>
      <c r="C255">
        <v>1327.76</v>
      </c>
      <c r="I255" t="s">
        <v>23</v>
      </c>
      <c r="K255">
        <v>226.036</v>
      </c>
      <c r="P255" t="s">
        <v>23</v>
      </c>
      <c r="Q255">
        <f t="shared" si="11"/>
        <v>110.14482045207312</v>
      </c>
      <c r="W255">
        <f t="shared" si="12"/>
        <v>82.776732052242139</v>
      </c>
    </row>
    <row r="256" spans="1:23" x14ac:dyDescent="0.25">
      <c r="A256" t="s">
        <v>23</v>
      </c>
      <c r="C256">
        <v>1426.63</v>
      </c>
      <c r="I256" t="s">
        <v>23</v>
      </c>
      <c r="K256">
        <v>1072.1500000000001</v>
      </c>
      <c r="P256" t="s">
        <v>23</v>
      </c>
      <c r="Q256">
        <f t="shared" si="11"/>
        <v>110.90221423226478</v>
      </c>
      <c r="W256">
        <f t="shared" si="12"/>
        <v>19.341953312431894</v>
      </c>
    </row>
    <row r="257" spans="1:23" x14ac:dyDescent="0.25">
      <c r="A257" t="s">
        <v>23</v>
      </c>
      <c r="C257">
        <v>1436.44</v>
      </c>
      <c r="I257" t="s">
        <v>23</v>
      </c>
      <c r="K257">
        <v>250.523</v>
      </c>
      <c r="P257" t="s">
        <v>23</v>
      </c>
      <c r="Q257">
        <f t="shared" si="11"/>
        <v>115.99782987881423</v>
      </c>
      <c r="W257">
        <f t="shared" si="12"/>
        <v>55.923918483094049</v>
      </c>
    </row>
    <row r="258" spans="1:23" x14ac:dyDescent="0.25">
      <c r="A258" t="s">
        <v>23</v>
      </c>
      <c r="C258">
        <v>1502.44</v>
      </c>
      <c r="I258" t="s">
        <v>23</v>
      </c>
      <c r="K258">
        <v>724.34400000000005</v>
      </c>
      <c r="P258" t="s">
        <v>23</v>
      </c>
      <c r="Q258">
        <f t="shared" si="11"/>
        <v>115.95459435211623</v>
      </c>
      <c r="W258">
        <f t="shared" si="12"/>
        <v>10.916352840862396</v>
      </c>
    </row>
    <row r="259" spans="1:23" x14ac:dyDescent="0.25">
      <c r="A259" t="s">
        <v>23</v>
      </c>
      <c r="C259">
        <v>1501.88</v>
      </c>
      <c r="I259" t="s">
        <v>23</v>
      </c>
      <c r="K259">
        <v>141.392</v>
      </c>
      <c r="P259" t="s">
        <v>23</v>
      </c>
      <c r="Q259">
        <f t="shared" si="11"/>
        <v>54.171721557360108</v>
      </c>
      <c r="W259">
        <f t="shared" si="12"/>
        <v>17.909622077965452</v>
      </c>
    </row>
    <row r="260" spans="1:23" x14ac:dyDescent="0.25">
      <c r="A260" t="s">
        <v>23</v>
      </c>
      <c r="C260">
        <v>701.649</v>
      </c>
      <c r="I260" t="s">
        <v>23</v>
      </c>
      <c r="K260">
        <v>231.971</v>
      </c>
      <c r="P260" t="s">
        <v>23</v>
      </c>
      <c r="Q260">
        <f t="shared" si="11"/>
        <v>41.241365235347885</v>
      </c>
      <c r="W260">
        <f t="shared" si="12"/>
        <v>21.46265589696856</v>
      </c>
    </row>
    <row r="261" spans="1:23" x14ac:dyDescent="0.25">
      <c r="A261" t="s">
        <v>23</v>
      </c>
      <c r="C261">
        <v>534.17100000000005</v>
      </c>
      <c r="I261" t="s">
        <v>23</v>
      </c>
      <c r="K261">
        <v>277.99099999999999</v>
      </c>
      <c r="P261" t="s">
        <v>23</v>
      </c>
      <c r="Q261">
        <f t="shared" si="11"/>
        <v>27.174609417857457</v>
      </c>
      <c r="W261">
        <f t="shared" si="12"/>
        <v>8.9566253869780876</v>
      </c>
    </row>
    <row r="262" spans="1:23" x14ac:dyDescent="0.25">
      <c r="A262" t="s">
        <v>23</v>
      </c>
      <c r="C262">
        <v>351.97399999999999</v>
      </c>
      <c r="I262" t="s">
        <v>23</v>
      </c>
      <c r="K262">
        <v>116.009</v>
      </c>
      <c r="P262" t="s">
        <v>23</v>
      </c>
      <c r="Q262">
        <f t="shared" si="11"/>
        <v>103.81081579081682</v>
      </c>
      <c r="W262">
        <f t="shared" si="12"/>
        <v>29.267826560421824</v>
      </c>
    </row>
    <row r="263" spans="1:23" x14ac:dyDescent="0.25">
      <c r="A263" t="s">
        <v>23</v>
      </c>
      <c r="C263">
        <v>1344.59</v>
      </c>
      <c r="I263" t="s">
        <v>23</v>
      </c>
      <c r="K263">
        <v>379.08600000000001</v>
      </c>
      <c r="P263" t="s">
        <v>23</v>
      </c>
      <c r="Q263">
        <f t="shared" si="11"/>
        <v>49.817286368490592</v>
      </c>
      <c r="W263">
        <f t="shared" si="12"/>
        <v>4.948946842856258</v>
      </c>
    </row>
    <row r="264" spans="1:23" x14ac:dyDescent="0.25">
      <c r="A264" t="s">
        <v>23</v>
      </c>
      <c r="C264">
        <v>645.24900000000002</v>
      </c>
      <c r="I264" t="s">
        <v>23</v>
      </c>
      <c r="K264">
        <v>64.100300000000004</v>
      </c>
      <c r="P264" t="s">
        <v>23</v>
      </c>
      <c r="Q264">
        <f t="shared" si="11"/>
        <v>32.681194186930881</v>
      </c>
      <c r="W264">
        <f t="shared" si="12"/>
        <v>7.4652236141605108</v>
      </c>
    </row>
    <row r="265" spans="1:23" x14ac:dyDescent="0.25">
      <c r="A265" t="s">
        <v>23</v>
      </c>
      <c r="C265">
        <v>423.29700000000003</v>
      </c>
      <c r="I265" t="s">
        <v>23</v>
      </c>
      <c r="K265">
        <v>96.691900000000004</v>
      </c>
      <c r="P265" t="s">
        <v>23</v>
      </c>
      <c r="Q265">
        <f t="shared" si="11"/>
        <v>118.9224044347429</v>
      </c>
      <c r="W265">
        <f t="shared" si="12"/>
        <v>20.668125887595224</v>
      </c>
    </row>
    <row r="266" spans="1:23" x14ac:dyDescent="0.25">
      <c r="A266" t="s">
        <v>23</v>
      </c>
      <c r="C266">
        <v>1540.32</v>
      </c>
      <c r="I266" t="s">
        <v>23</v>
      </c>
      <c r="K266">
        <v>267.7</v>
      </c>
      <c r="P266" t="s">
        <v>23</v>
      </c>
      <c r="Q266">
        <f t="shared" si="11"/>
        <v>25.91745927281557</v>
      </c>
      <c r="W266">
        <f t="shared" si="12"/>
        <v>7.4007023111935206</v>
      </c>
    </row>
    <row r="267" spans="1:23" x14ac:dyDescent="0.25">
      <c r="A267" t="s">
        <v>23</v>
      </c>
      <c r="C267">
        <v>335.69099999999997</v>
      </c>
      <c r="I267" t="s">
        <v>23</v>
      </c>
      <c r="K267">
        <v>95.856200000000001</v>
      </c>
      <c r="P267" t="s">
        <v>23</v>
      </c>
      <c r="Q267">
        <f t="shared" si="11"/>
        <v>124.33688209069005</v>
      </c>
      <c r="W267">
        <f t="shared" si="12"/>
        <v>32.862397367574083</v>
      </c>
    </row>
    <row r="268" spans="1:23" x14ac:dyDescent="0.25">
      <c r="A268" t="s">
        <v>23</v>
      </c>
      <c r="C268">
        <v>1610.45</v>
      </c>
      <c r="I268" t="s">
        <v>23</v>
      </c>
      <c r="K268">
        <v>425.64400000000001</v>
      </c>
      <c r="P268" t="s">
        <v>23</v>
      </c>
      <c r="Q268">
        <f t="shared" si="11"/>
        <v>87.385948023439113</v>
      </c>
      <c r="W268">
        <f t="shared" si="12"/>
        <v>41.989031022032499</v>
      </c>
    </row>
    <row r="269" spans="1:23" x14ac:dyDescent="0.25">
      <c r="A269" t="s">
        <v>23</v>
      </c>
      <c r="C269">
        <v>1131.8499999999999</v>
      </c>
      <c r="I269" t="s">
        <v>23</v>
      </c>
      <c r="K269">
        <v>543.85500000000002</v>
      </c>
      <c r="P269" t="s">
        <v>23</v>
      </c>
      <c r="Q269">
        <f t="shared" si="11"/>
        <v>104.71490153659097</v>
      </c>
      <c r="W269">
        <f t="shared" si="12"/>
        <v>61.39745895676257</v>
      </c>
    </row>
    <row r="270" spans="1:23" x14ac:dyDescent="0.25">
      <c r="A270" t="s">
        <v>23</v>
      </c>
      <c r="C270">
        <v>1356.3</v>
      </c>
      <c r="I270" t="s">
        <v>23</v>
      </c>
      <c r="K270">
        <v>795.23900000000003</v>
      </c>
      <c r="P270" t="s">
        <v>23</v>
      </c>
      <c r="Q270">
        <f t="shared" si="11"/>
        <v>58.039988689770205</v>
      </c>
      <c r="W270">
        <f t="shared" si="12"/>
        <v>4.0366386263797205</v>
      </c>
    </row>
    <row r="271" spans="1:23" x14ac:dyDescent="0.25">
      <c r="A271" t="s">
        <v>23</v>
      </c>
      <c r="C271">
        <v>751.75199999999995</v>
      </c>
      <c r="I271" t="s">
        <v>23</v>
      </c>
      <c r="K271">
        <v>52.283799999999999</v>
      </c>
      <c r="P271" t="s">
        <v>23</v>
      </c>
      <c r="Q271">
        <f t="shared" si="11"/>
        <v>110.64743344993731</v>
      </c>
      <c r="W271">
        <f t="shared" si="12"/>
        <v>43.717293995487182</v>
      </c>
    </row>
    <row r="272" spans="1:23" x14ac:dyDescent="0.25">
      <c r="A272" t="s">
        <v>23</v>
      </c>
      <c r="C272">
        <v>1433.14</v>
      </c>
      <c r="I272" t="s">
        <v>23</v>
      </c>
      <c r="K272">
        <v>566.24</v>
      </c>
      <c r="P272" t="s">
        <v>23</v>
      </c>
      <c r="Q272">
        <f t="shared" si="11"/>
        <v>100.70017405749141</v>
      </c>
      <c r="W272">
        <f t="shared" si="12"/>
        <v>6.2434571153430722</v>
      </c>
    </row>
    <row r="273" spans="1:26" x14ac:dyDescent="0.25">
      <c r="A273" t="s">
        <v>23</v>
      </c>
      <c r="C273">
        <v>1304.3</v>
      </c>
      <c r="I273" t="s">
        <v>23</v>
      </c>
      <c r="K273">
        <v>80.867199999999997</v>
      </c>
      <c r="P273" t="s">
        <v>23</v>
      </c>
      <c r="Q273">
        <f t="shared" si="11"/>
        <v>67.684444982734803</v>
      </c>
      <c r="W273">
        <f t="shared" si="12"/>
        <v>41.573352315350348</v>
      </c>
    </row>
    <row r="274" spans="1:26" x14ac:dyDescent="0.25">
      <c r="A274" t="s">
        <v>23</v>
      </c>
      <c r="C274">
        <v>876.67</v>
      </c>
      <c r="I274" t="s">
        <v>23</v>
      </c>
      <c r="K274">
        <v>538.471</v>
      </c>
      <c r="P274" t="s">
        <v>23</v>
      </c>
      <c r="Q274">
        <f t="shared" si="11"/>
        <v>131.05923442925157</v>
      </c>
      <c r="W274">
        <f t="shared" si="12"/>
        <v>64.820014132694936</v>
      </c>
    </row>
    <row r="275" spans="1:26" x14ac:dyDescent="0.25">
      <c r="A275" t="s">
        <v>23</v>
      </c>
      <c r="C275">
        <v>1697.52</v>
      </c>
      <c r="I275" t="s">
        <v>23</v>
      </c>
      <c r="K275">
        <v>839.56899999999996</v>
      </c>
      <c r="P275" t="s">
        <v>23</v>
      </c>
      <c r="Q275">
        <f t="shared" si="11"/>
        <v>136.32007155282548</v>
      </c>
      <c r="W275">
        <f t="shared" si="12"/>
        <v>57.74089149257729</v>
      </c>
    </row>
    <row r="276" spans="1:26" x14ac:dyDescent="0.25">
      <c r="A276" t="s">
        <v>23</v>
      </c>
      <c r="C276">
        <v>1765.66</v>
      </c>
      <c r="I276" t="s">
        <v>23</v>
      </c>
      <c r="K276">
        <v>747.87800000000004</v>
      </c>
      <c r="P276" t="s">
        <v>23</v>
      </c>
      <c r="Q276">
        <f t="shared" si="11"/>
        <v>58.33383585872123</v>
      </c>
      <c r="W276">
        <f t="shared" si="12"/>
        <v>42.123601598880008</v>
      </c>
    </row>
    <row r="277" spans="1:26" x14ac:dyDescent="0.25">
      <c r="A277" t="s">
        <v>23</v>
      </c>
      <c r="C277">
        <v>755.55799999999999</v>
      </c>
      <c r="I277" t="s">
        <v>23</v>
      </c>
      <c r="K277">
        <v>545.59799999999996</v>
      </c>
      <c r="P277" t="s">
        <v>23</v>
      </c>
      <c r="Q277">
        <f t="shared" si="11"/>
        <v>94.589295596515839</v>
      </c>
      <c r="W277">
        <f t="shared" si="12"/>
        <v>44.721207484155101</v>
      </c>
    </row>
    <row r="278" spans="1:26" x14ac:dyDescent="0.25">
      <c r="A278" t="s">
        <v>23</v>
      </c>
      <c r="C278">
        <v>1225.1500000000001</v>
      </c>
      <c r="I278" t="s">
        <v>23</v>
      </c>
      <c r="K278">
        <v>579.24300000000005</v>
      </c>
      <c r="P278" t="s">
        <v>23</v>
      </c>
      <c r="Q278">
        <f t="shared" si="11"/>
        <v>66.674586609145905</v>
      </c>
      <c r="W278">
        <f t="shared" si="12"/>
        <v>2.7624104482921257</v>
      </c>
    </row>
    <row r="279" spans="1:26" x14ac:dyDescent="0.25">
      <c r="A279" t="s">
        <v>23</v>
      </c>
      <c r="C279">
        <v>863.59</v>
      </c>
      <c r="I279" t="s">
        <v>23</v>
      </c>
      <c r="K279">
        <v>35.779600000000002</v>
      </c>
      <c r="P279" t="s">
        <v>23</v>
      </c>
      <c r="Q279">
        <f t="shared" si="11"/>
        <v>146.0496091858279</v>
      </c>
      <c r="W279">
        <f t="shared" si="12"/>
        <v>135.58043522109907</v>
      </c>
    </row>
    <row r="280" spans="1:26" x14ac:dyDescent="0.25">
      <c r="A280" t="s">
        <v>23</v>
      </c>
      <c r="C280">
        <v>1891.68</v>
      </c>
      <c r="I280" t="s">
        <v>23</v>
      </c>
      <c r="K280">
        <v>1756.08</v>
      </c>
      <c r="P280" t="s">
        <v>23</v>
      </c>
      <c r="Q280">
        <f t="shared" si="11"/>
        <v>68.678321652704966</v>
      </c>
      <c r="W280">
        <f t="shared" si="12"/>
        <v>16.799704342589774</v>
      </c>
    </row>
    <row r="281" spans="1:26" x14ac:dyDescent="0.25">
      <c r="A281" t="s">
        <v>23</v>
      </c>
      <c r="C281">
        <v>889.54300000000001</v>
      </c>
      <c r="I281" t="s">
        <v>23</v>
      </c>
      <c r="K281">
        <v>217.595</v>
      </c>
      <c r="P281" t="s">
        <v>23</v>
      </c>
      <c r="Q281">
        <f t="shared" si="11"/>
        <v>106.89829563483973</v>
      </c>
      <c r="W281">
        <f t="shared" si="12"/>
        <v>29.223355732961032</v>
      </c>
    </row>
    <row r="282" spans="1:26" x14ac:dyDescent="0.25">
      <c r="A282" t="s">
        <v>23</v>
      </c>
      <c r="C282">
        <v>1384.58</v>
      </c>
      <c r="I282" t="s">
        <v>23</v>
      </c>
      <c r="K282">
        <v>378.51</v>
      </c>
      <c r="P282" t="s">
        <v>23</v>
      </c>
      <c r="Q282">
        <f t="shared" si="11"/>
        <v>31.512908490512906</v>
      </c>
      <c r="W282">
        <f t="shared" si="12"/>
        <v>1.8154520454190524</v>
      </c>
    </row>
    <row r="283" spans="1:26" x14ac:dyDescent="0.25">
      <c r="A283" t="s">
        <v>23</v>
      </c>
      <c r="C283">
        <v>408.16500000000002</v>
      </c>
      <c r="I283" t="s">
        <v>23</v>
      </c>
      <c r="K283">
        <v>23.514299999999999</v>
      </c>
      <c r="P283" t="s">
        <v>23</v>
      </c>
      <c r="Q283">
        <f t="shared" si="11"/>
        <v>65.14543867739502</v>
      </c>
      <c r="W283">
        <f t="shared" si="12"/>
        <v>1.9411747805530086</v>
      </c>
    </row>
    <row r="284" spans="1:26" x14ac:dyDescent="0.25">
      <c r="A284" t="s">
        <v>23</v>
      </c>
      <c r="C284">
        <v>843.78399999999999</v>
      </c>
      <c r="I284" t="s">
        <v>23</v>
      </c>
      <c r="K284">
        <v>25.142700000000001</v>
      </c>
      <c r="P284" t="s">
        <v>23</v>
      </c>
      <c r="Q284">
        <f t="shared" si="11"/>
        <v>86.123625056453022</v>
      </c>
      <c r="W284">
        <f t="shared" si="12"/>
        <v>38.832065510102098</v>
      </c>
    </row>
    <row r="285" spans="1:26" x14ac:dyDescent="0.25">
      <c r="A285" t="s">
        <v>23</v>
      </c>
      <c r="C285">
        <v>1115.5</v>
      </c>
      <c r="I285" t="s">
        <v>23</v>
      </c>
      <c r="K285">
        <v>502.96499999999997</v>
      </c>
      <c r="P285" t="s">
        <v>23</v>
      </c>
      <c r="Q285">
        <f t="shared" si="11"/>
        <v>104.19144283835452</v>
      </c>
      <c r="S285" s="1" t="s">
        <v>31</v>
      </c>
      <c r="T285" s="1">
        <f>AVERAGEA(Q197:Q288)</f>
        <v>105.69377984631207</v>
      </c>
      <c r="W285">
        <f t="shared" si="12"/>
        <v>63.944494717060543</v>
      </c>
      <c r="Y285" s="1" t="s">
        <v>31</v>
      </c>
      <c r="Z285" s="1">
        <f>AVERAGEA(W197:W288)</f>
        <v>46.933119379298716</v>
      </c>
    </row>
    <row r="286" spans="1:26" x14ac:dyDescent="0.25">
      <c r="A286" t="s">
        <v>23</v>
      </c>
      <c r="C286">
        <v>1349.52</v>
      </c>
      <c r="E286" s="1" t="s">
        <v>22</v>
      </c>
      <c r="F286" s="1">
        <f>AVERAGEA(C246:C289)</f>
        <v>1095.3092727272724</v>
      </c>
      <c r="I286" t="s">
        <v>23</v>
      </c>
      <c r="K286">
        <v>828.22900000000004</v>
      </c>
      <c r="M286" s="1" t="s">
        <v>22</v>
      </c>
      <c r="N286" s="1">
        <f>AVERAGEA(K246:K289)</f>
        <v>412.91870454545455</v>
      </c>
      <c r="P286" t="s">
        <v>23</v>
      </c>
      <c r="Q286">
        <f t="shared" si="11"/>
        <v>79.110204975656799</v>
      </c>
      <c r="S286" s="1" t="s">
        <v>5</v>
      </c>
      <c r="T286" s="1">
        <f>TRIMMEAN(Q197:Q288,0.1)</f>
        <v>105.06207518489589</v>
      </c>
      <c r="W286">
        <f t="shared" si="12"/>
        <v>36.617557273890313</v>
      </c>
      <c r="Y286" s="1" t="s">
        <v>5</v>
      </c>
      <c r="Z286" s="1">
        <f>TRIMMEAN(W197:W288,0.1)</f>
        <v>44.712420395694366</v>
      </c>
    </row>
    <row r="287" spans="1:26" x14ac:dyDescent="0.25">
      <c r="A287" t="s">
        <v>23</v>
      </c>
      <c r="C287">
        <v>1024.6600000000001</v>
      </c>
      <c r="E287" s="1" t="s">
        <v>5</v>
      </c>
      <c r="F287" s="1">
        <f>TRIMMEAN(C246:C289,0.1)</f>
        <v>1096.2150749999996</v>
      </c>
      <c r="I287" t="s">
        <v>23</v>
      </c>
      <c r="K287">
        <v>474.28199999999998</v>
      </c>
      <c r="M287" s="1" t="s">
        <v>5</v>
      </c>
      <c r="N287" s="1">
        <f>TRIMMEAN(K246:K289,0.1)</f>
        <v>382.28839999999991</v>
      </c>
      <c r="P287" t="s">
        <v>23</v>
      </c>
      <c r="Q287">
        <f t="shared" si="11"/>
        <v>75.194919207962627</v>
      </c>
      <c r="S287" s="1" t="s">
        <v>6</v>
      </c>
      <c r="T287" s="1">
        <f>_xlfn.STDEV.S(Q197:Q288)</f>
        <v>46.414011005173585</v>
      </c>
      <c r="W287">
        <f t="shared" si="12"/>
        <v>44.919936494370525</v>
      </c>
      <c r="Y287" s="1" t="s">
        <v>6</v>
      </c>
      <c r="Z287" s="1">
        <f>_xlfn.STDEV.S(W197:W288)</f>
        <v>38.131545761585713</v>
      </c>
    </row>
    <row r="288" spans="1:26" x14ac:dyDescent="0.25">
      <c r="A288" t="s">
        <v>23</v>
      </c>
      <c r="C288">
        <v>973.94799999999998</v>
      </c>
      <c r="E288" s="1" t="s">
        <v>6</v>
      </c>
      <c r="F288" s="1">
        <f>_xlfn.STDEV.S(C246:C289)</f>
        <v>401.54792778883376</v>
      </c>
      <c r="I288" t="s">
        <v>23</v>
      </c>
      <c r="K288">
        <v>581.81700000000001</v>
      </c>
      <c r="M288" s="1" t="s">
        <v>6</v>
      </c>
      <c r="N288" s="1">
        <f>_xlfn.STDEV.S(K246:K289)</f>
        <v>344.50398198979661</v>
      </c>
      <c r="P288" t="s">
        <v>23</v>
      </c>
      <c r="Q288">
        <f t="shared" si="11"/>
        <v>76.411072808939082</v>
      </c>
      <c r="S288" s="1" t="s">
        <v>7</v>
      </c>
      <c r="T288" s="1">
        <f>T287/SQRT(100)</f>
        <v>4.6414011005173581</v>
      </c>
      <c r="W288">
        <f>K289*100/F$192</f>
        <v>4.949695743943705</v>
      </c>
      <c r="Y288" s="1" t="s">
        <v>7</v>
      </c>
      <c r="Z288" s="1">
        <f>Z287/SQRT(100)</f>
        <v>3.8131545761585715</v>
      </c>
    </row>
    <row r="289" spans="1:23" x14ac:dyDescent="0.25">
      <c r="A289" t="s">
        <v>23</v>
      </c>
      <c r="C289">
        <v>989.7</v>
      </c>
      <c r="E289" s="1" t="s">
        <v>7</v>
      </c>
      <c r="F289" s="1">
        <f>F288/SQRT(48)</f>
        <v>57.958451050354896</v>
      </c>
      <c r="I289" t="s">
        <v>23</v>
      </c>
      <c r="K289">
        <v>64.11</v>
      </c>
      <c r="M289" s="1" t="s">
        <v>7</v>
      </c>
      <c r="N289" s="1">
        <f>N288/SQRT(48)</f>
        <v>49.724866684676769</v>
      </c>
    </row>
    <row r="290" spans="1:23" x14ac:dyDescent="0.25">
      <c r="P290" t="s">
        <v>24</v>
      </c>
      <c r="Q290">
        <f>C291*100/F$97</f>
        <v>125.10983404894867</v>
      </c>
      <c r="W290">
        <f>K291*100/F$97</f>
        <v>86.035141649858275</v>
      </c>
    </row>
    <row r="291" spans="1:23" x14ac:dyDescent="0.25">
      <c r="A291" t="s">
        <v>24</v>
      </c>
      <c r="C291">
        <v>1907.96</v>
      </c>
      <c r="I291" t="s">
        <v>24</v>
      </c>
      <c r="K291">
        <v>1312.06</v>
      </c>
      <c r="P291" t="s">
        <v>24</v>
      </c>
      <c r="Q291">
        <f t="shared" ref="Q291:Q337" si="13">C292*100/F$97</f>
        <v>98.496552194451553</v>
      </c>
      <c r="W291">
        <f t="shared" ref="W291:W337" si="14">K292*100/F$97</f>
        <v>54.245299102705019</v>
      </c>
    </row>
    <row r="292" spans="1:23" x14ac:dyDescent="0.25">
      <c r="A292" t="s">
        <v>24</v>
      </c>
      <c r="C292">
        <v>1502.1</v>
      </c>
      <c r="I292" t="s">
        <v>24</v>
      </c>
      <c r="K292">
        <v>827.25599999999997</v>
      </c>
      <c r="P292" t="s">
        <v>24</v>
      </c>
      <c r="Q292">
        <f t="shared" si="13"/>
        <v>61.929682602548965</v>
      </c>
      <c r="W292">
        <f t="shared" si="14"/>
        <v>19.776751639969898</v>
      </c>
    </row>
    <row r="293" spans="1:23" x14ac:dyDescent="0.25">
      <c r="A293" t="s">
        <v>24</v>
      </c>
      <c r="C293">
        <v>944.44500000000005</v>
      </c>
      <c r="I293" t="s">
        <v>24</v>
      </c>
      <c r="K293">
        <v>301.601</v>
      </c>
      <c r="P293" t="s">
        <v>24</v>
      </c>
      <c r="Q293">
        <f t="shared" si="13"/>
        <v>59.602774506435317</v>
      </c>
      <c r="W293">
        <f t="shared" si="14"/>
        <v>13.653650949359625</v>
      </c>
    </row>
    <row r="294" spans="1:23" x14ac:dyDescent="0.25">
      <c r="A294" t="s">
        <v>24</v>
      </c>
      <c r="C294">
        <v>908.95899999999995</v>
      </c>
      <c r="I294" t="s">
        <v>24</v>
      </c>
      <c r="K294">
        <v>208.22200000000001</v>
      </c>
      <c r="P294" t="s">
        <v>24</v>
      </c>
      <c r="Q294">
        <f t="shared" si="13"/>
        <v>49.2673577140879</v>
      </c>
      <c r="W294">
        <f t="shared" si="14"/>
        <v>3.9747729222020856</v>
      </c>
    </row>
    <row r="295" spans="1:23" x14ac:dyDescent="0.25">
      <c r="A295" t="s">
        <v>24</v>
      </c>
      <c r="C295">
        <v>751.34100000000001</v>
      </c>
      <c r="I295" t="s">
        <v>24</v>
      </c>
      <c r="K295">
        <v>60.616399999999999</v>
      </c>
      <c r="P295" t="s">
        <v>24</v>
      </c>
      <c r="Q295">
        <f t="shared" si="13"/>
        <v>78.571016401010382</v>
      </c>
      <c r="W295">
        <f t="shared" si="14"/>
        <v>27.690048969592702</v>
      </c>
    </row>
    <row r="296" spans="1:23" x14ac:dyDescent="0.25">
      <c r="A296" t="s">
        <v>24</v>
      </c>
      <c r="C296">
        <v>1198.23</v>
      </c>
      <c r="I296" t="s">
        <v>24</v>
      </c>
      <c r="K296">
        <v>422.28100000000001</v>
      </c>
      <c r="P296" t="s">
        <v>24</v>
      </c>
      <c r="Q296">
        <f t="shared" si="13"/>
        <v>73.487175317436822</v>
      </c>
      <c r="W296">
        <f t="shared" si="14"/>
        <v>38.477850898475324</v>
      </c>
    </row>
    <row r="297" spans="1:23" x14ac:dyDescent="0.25">
      <c r="A297" t="s">
        <v>24</v>
      </c>
      <c r="C297">
        <v>1120.7</v>
      </c>
      <c r="I297" t="s">
        <v>24</v>
      </c>
      <c r="K297">
        <v>586.798</v>
      </c>
      <c r="P297" t="s">
        <v>24</v>
      </c>
      <c r="Q297">
        <f t="shared" si="13"/>
        <v>105.87412165547128</v>
      </c>
      <c r="W297">
        <f t="shared" si="14"/>
        <v>64.330687698848834</v>
      </c>
    </row>
    <row r="298" spans="1:23" x14ac:dyDescent="0.25">
      <c r="A298" t="s">
        <v>24</v>
      </c>
      <c r="C298">
        <v>1614.61</v>
      </c>
      <c r="I298" t="s">
        <v>24</v>
      </c>
      <c r="K298">
        <v>981.06100000000004</v>
      </c>
      <c r="P298" t="s">
        <v>24</v>
      </c>
      <c r="Q298">
        <f t="shared" si="13"/>
        <v>20.22139921365379</v>
      </c>
      <c r="W298">
        <f t="shared" si="14"/>
        <v>2.33795051631839</v>
      </c>
    </row>
    <row r="299" spans="1:23" x14ac:dyDescent="0.25">
      <c r="A299" t="s">
        <v>24</v>
      </c>
      <c r="C299">
        <v>308.38200000000001</v>
      </c>
      <c r="I299" t="s">
        <v>24</v>
      </c>
      <c r="K299">
        <v>35.654400000000003</v>
      </c>
      <c r="P299" t="s">
        <v>24</v>
      </c>
      <c r="Q299">
        <f t="shared" si="13"/>
        <v>74.260931602567325</v>
      </c>
      <c r="W299">
        <f t="shared" si="14"/>
        <v>15.420372609552093</v>
      </c>
    </row>
    <row r="300" spans="1:23" x14ac:dyDescent="0.25">
      <c r="A300" t="s">
        <v>24</v>
      </c>
      <c r="C300">
        <v>1132.5</v>
      </c>
      <c r="I300" t="s">
        <v>24</v>
      </c>
      <c r="K300">
        <v>235.16499999999999</v>
      </c>
      <c r="P300" t="s">
        <v>24</v>
      </c>
      <c r="Q300">
        <f t="shared" si="13"/>
        <v>31.334572217690443</v>
      </c>
      <c r="W300">
        <f t="shared" si="14"/>
        <v>11.406938102120098</v>
      </c>
    </row>
    <row r="301" spans="1:23" x14ac:dyDescent="0.25">
      <c r="A301" t="s">
        <v>24</v>
      </c>
      <c r="C301">
        <v>477.86099999999999</v>
      </c>
      <c r="I301" t="s">
        <v>24</v>
      </c>
      <c r="K301">
        <v>173.959</v>
      </c>
      <c r="P301" t="s">
        <v>24</v>
      </c>
      <c r="Q301">
        <f t="shared" si="13"/>
        <v>56.511552574772423</v>
      </c>
      <c r="W301">
        <f t="shared" si="14"/>
        <v>25.066228292201856</v>
      </c>
    </row>
    <row r="302" spans="1:23" x14ac:dyDescent="0.25">
      <c r="A302" t="s">
        <v>24</v>
      </c>
      <c r="C302">
        <v>861.81700000000001</v>
      </c>
      <c r="I302" t="s">
        <v>24</v>
      </c>
      <c r="K302">
        <v>382.267</v>
      </c>
      <c r="P302" t="s">
        <v>24</v>
      </c>
      <c r="Q302">
        <f t="shared" si="13"/>
        <v>51.457284718706831</v>
      </c>
      <c r="W302">
        <f t="shared" si="14"/>
        <v>2.1060859210453851</v>
      </c>
    </row>
    <row r="303" spans="1:23" x14ac:dyDescent="0.25">
      <c r="A303" t="s">
        <v>24</v>
      </c>
      <c r="C303">
        <v>784.73800000000006</v>
      </c>
      <c r="I303" t="s">
        <v>24</v>
      </c>
      <c r="K303">
        <v>32.118400000000001</v>
      </c>
      <c r="P303" t="s">
        <v>24</v>
      </c>
      <c r="Q303">
        <f t="shared" si="13"/>
        <v>91.704545752602613</v>
      </c>
      <c r="W303">
        <f t="shared" si="14"/>
        <v>13.38559029735848</v>
      </c>
    </row>
    <row r="304" spans="1:23" x14ac:dyDescent="0.25">
      <c r="A304" t="s">
        <v>24</v>
      </c>
      <c r="C304">
        <v>1398.52</v>
      </c>
      <c r="I304" t="s">
        <v>24</v>
      </c>
      <c r="K304">
        <v>204.13399999999999</v>
      </c>
      <c r="P304" t="s">
        <v>24</v>
      </c>
      <c r="Q304">
        <f t="shared" si="13"/>
        <v>75.601890588238419</v>
      </c>
      <c r="W304">
        <f t="shared" si="14"/>
        <v>14.175674151556567</v>
      </c>
    </row>
    <row r="305" spans="1:23" x14ac:dyDescent="0.25">
      <c r="A305" t="s">
        <v>24</v>
      </c>
      <c r="C305">
        <v>1152.95</v>
      </c>
      <c r="I305" t="s">
        <v>24</v>
      </c>
      <c r="K305">
        <v>216.18299999999999</v>
      </c>
      <c r="P305" t="s">
        <v>24</v>
      </c>
      <c r="Q305">
        <f t="shared" si="13"/>
        <v>110.50092195028554</v>
      </c>
      <c r="W305">
        <f t="shared" si="14"/>
        <v>55.102594837603007</v>
      </c>
    </row>
    <row r="306" spans="1:23" x14ac:dyDescent="0.25">
      <c r="A306" t="s">
        <v>24</v>
      </c>
      <c r="C306">
        <v>1685.17</v>
      </c>
      <c r="I306" t="s">
        <v>24</v>
      </c>
      <c r="K306">
        <v>840.33</v>
      </c>
      <c r="P306" t="s">
        <v>24</v>
      </c>
      <c r="Q306">
        <f t="shared" si="13"/>
        <v>90.539321245249312</v>
      </c>
      <c r="W306">
        <f t="shared" si="14"/>
        <v>23.824874035099693</v>
      </c>
    </row>
    <row r="307" spans="1:23" x14ac:dyDescent="0.25">
      <c r="A307" t="s">
        <v>24</v>
      </c>
      <c r="C307">
        <v>1380.75</v>
      </c>
      <c r="I307" t="s">
        <v>24</v>
      </c>
      <c r="K307">
        <v>363.33600000000001</v>
      </c>
      <c r="P307" t="s">
        <v>24</v>
      </c>
      <c r="Q307">
        <f t="shared" si="13"/>
        <v>112.57039215017696</v>
      </c>
      <c r="W307">
        <f t="shared" si="14"/>
        <v>72.518012784027604</v>
      </c>
    </row>
    <row r="308" spans="1:23" x14ac:dyDescent="0.25">
      <c r="A308" t="s">
        <v>24</v>
      </c>
      <c r="C308">
        <v>1716.73</v>
      </c>
      <c r="I308" t="s">
        <v>24</v>
      </c>
      <c r="K308">
        <v>1105.92</v>
      </c>
      <c r="P308" t="s">
        <v>24</v>
      </c>
      <c r="Q308">
        <f t="shared" si="13"/>
        <v>105.54232446879668</v>
      </c>
      <c r="W308">
        <f t="shared" si="14"/>
        <v>9.4111714670156914</v>
      </c>
    </row>
    <row r="309" spans="1:23" x14ac:dyDescent="0.25">
      <c r="A309" t="s">
        <v>24</v>
      </c>
      <c r="C309">
        <v>1609.55</v>
      </c>
      <c r="I309" t="s">
        <v>24</v>
      </c>
      <c r="K309">
        <v>143.523</v>
      </c>
      <c r="P309" t="s">
        <v>24</v>
      </c>
      <c r="Q309">
        <f t="shared" si="13"/>
        <v>84.95975155865996</v>
      </c>
      <c r="W309">
        <f t="shared" si="14"/>
        <v>30.185609706838182</v>
      </c>
    </row>
    <row r="310" spans="1:23" x14ac:dyDescent="0.25">
      <c r="A310" t="s">
        <v>24</v>
      </c>
      <c r="C310">
        <v>1295.6600000000001</v>
      </c>
      <c r="I310" t="s">
        <v>24</v>
      </c>
      <c r="K310">
        <v>460.339</v>
      </c>
      <c r="P310" t="s">
        <v>24</v>
      </c>
      <c r="Q310">
        <f t="shared" si="13"/>
        <v>75.016983294732981</v>
      </c>
      <c r="W310">
        <f t="shared" si="14"/>
        <v>11.076452366776222</v>
      </c>
    </row>
    <row r="311" spans="1:23" x14ac:dyDescent="0.25">
      <c r="A311" t="s">
        <v>24</v>
      </c>
      <c r="C311">
        <v>1144.03</v>
      </c>
      <c r="I311" t="s">
        <v>24</v>
      </c>
      <c r="K311">
        <v>168.91900000000001</v>
      </c>
      <c r="P311" t="s">
        <v>24</v>
      </c>
      <c r="Q311">
        <f t="shared" si="13"/>
        <v>90.174737775306454</v>
      </c>
      <c r="W311">
        <f t="shared" si="14"/>
        <v>2.7792866753921905</v>
      </c>
    </row>
    <row r="312" spans="1:23" x14ac:dyDescent="0.25">
      <c r="A312" t="s">
        <v>24</v>
      </c>
      <c r="C312">
        <v>1375.19</v>
      </c>
      <c r="I312" t="s">
        <v>24</v>
      </c>
      <c r="K312">
        <v>42.384900000000002</v>
      </c>
      <c r="P312" t="s">
        <v>24</v>
      </c>
      <c r="Q312">
        <f t="shared" si="13"/>
        <v>35.661115730334146</v>
      </c>
      <c r="W312">
        <f t="shared" si="14"/>
        <v>22.91557925493828</v>
      </c>
    </row>
    <row r="313" spans="1:23" x14ac:dyDescent="0.25">
      <c r="A313" t="s">
        <v>24</v>
      </c>
      <c r="C313">
        <v>543.84199999999998</v>
      </c>
      <c r="I313" t="s">
        <v>24</v>
      </c>
      <c r="K313">
        <v>349.46899999999999</v>
      </c>
      <c r="P313" t="s">
        <v>24</v>
      </c>
      <c r="Q313">
        <f t="shared" si="13"/>
        <v>44.320366576875983</v>
      </c>
      <c r="W313">
        <f t="shared" si="14"/>
        <v>4.2875540645811112</v>
      </c>
    </row>
    <row r="314" spans="1:23" x14ac:dyDescent="0.25">
      <c r="A314" t="s">
        <v>24</v>
      </c>
      <c r="C314">
        <v>675.89800000000002</v>
      </c>
      <c r="I314" t="s">
        <v>24</v>
      </c>
      <c r="K314">
        <v>65.386399999999995</v>
      </c>
      <c r="P314" t="s">
        <v>24</v>
      </c>
      <c r="Q314">
        <f t="shared" si="13"/>
        <v>43.98797923710255</v>
      </c>
      <c r="W314">
        <f t="shared" si="14"/>
        <v>25.070556081593267</v>
      </c>
    </row>
    <row r="315" spans="1:23" x14ac:dyDescent="0.25">
      <c r="A315" t="s">
        <v>24</v>
      </c>
      <c r="C315">
        <v>670.82899999999995</v>
      </c>
      <c r="I315" t="s">
        <v>24</v>
      </c>
      <c r="K315">
        <v>382.33300000000003</v>
      </c>
      <c r="P315" t="s">
        <v>24</v>
      </c>
      <c r="Q315">
        <f t="shared" si="13"/>
        <v>102.6650002491758</v>
      </c>
      <c r="W315">
        <f t="shared" si="14"/>
        <v>75.646479933483235</v>
      </c>
    </row>
    <row r="316" spans="1:23" x14ac:dyDescent="0.25">
      <c r="A316" t="s">
        <v>24</v>
      </c>
      <c r="C316">
        <v>1565.67</v>
      </c>
      <c r="I316" t="s">
        <v>24</v>
      </c>
      <c r="K316">
        <v>1153.6300000000001</v>
      </c>
      <c r="P316" t="s">
        <v>24</v>
      </c>
      <c r="Q316">
        <f t="shared" si="13"/>
        <v>39.512389280721422</v>
      </c>
      <c r="W316">
        <f t="shared" si="14"/>
        <v>11.180975037835376</v>
      </c>
    </row>
    <row r="317" spans="1:23" x14ac:dyDescent="0.25">
      <c r="A317" t="s">
        <v>24</v>
      </c>
      <c r="C317">
        <v>602.57500000000005</v>
      </c>
      <c r="I317" t="s">
        <v>24</v>
      </c>
      <c r="K317">
        <v>170.51300000000001</v>
      </c>
      <c r="P317" t="s">
        <v>24</v>
      </c>
      <c r="Q317">
        <f t="shared" si="13"/>
        <v>67.689904709946333</v>
      </c>
      <c r="W317">
        <f t="shared" si="14"/>
        <v>35.078700194357104</v>
      </c>
    </row>
    <row r="318" spans="1:23" x14ac:dyDescent="0.25">
      <c r="A318" t="s">
        <v>24</v>
      </c>
      <c r="C318">
        <v>1032.29</v>
      </c>
      <c r="I318" t="s">
        <v>24</v>
      </c>
      <c r="K318">
        <v>534.96</v>
      </c>
      <c r="P318" t="s">
        <v>24</v>
      </c>
      <c r="Q318">
        <f t="shared" si="13"/>
        <v>105.45839158362999</v>
      </c>
      <c r="W318">
        <f t="shared" si="14"/>
        <v>24.299160408858079</v>
      </c>
    </row>
    <row r="319" spans="1:23" x14ac:dyDescent="0.25">
      <c r="A319" t="s">
        <v>24</v>
      </c>
      <c r="C319">
        <v>1608.27</v>
      </c>
      <c r="I319" t="s">
        <v>24</v>
      </c>
      <c r="K319">
        <v>370.56900000000002</v>
      </c>
      <c r="P319" t="s">
        <v>24</v>
      </c>
      <c r="Q319">
        <f t="shared" si="13"/>
        <v>66.105671502424897</v>
      </c>
      <c r="W319">
        <f t="shared" si="14"/>
        <v>51.231583944688253</v>
      </c>
    </row>
    <row r="320" spans="1:23" x14ac:dyDescent="0.25">
      <c r="A320" t="s">
        <v>24</v>
      </c>
      <c r="C320">
        <v>1008.13</v>
      </c>
      <c r="I320" t="s">
        <v>24</v>
      </c>
      <c r="K320">
        <v>781.29600000000005</v>
      </c>
      <c r="P320" t="s">
        <v>24</v>
      </c>
      <c r="Q320">
        <f t="shared" si="13"/>
        <v>120.30074201916298</v>
      </c>
      <c r="W320">
        <f t="shared" si="14"/>
        <v>61.010551937407079</v>
      </c>
    </row>
    <row r="321" spans="1:23" x14ac:dyDescent="0.25">
      <c r="A321" t="s">
        <v>24</v>
      </c>
      <c r="C321">
        <v>1834.62</v>
      </c>
      <c r="I321" t="s">
        <v>24</v>
      </c>
      <c r="K321">
        <v>930.428</v>
      </c>
      <c r="P321" t="s">
        <v>24</v>
      </c>
      <c r="Q321">
        <f t="shared" si="13"/>
        <v>125.42195946566233</v>
      </c>
      <c r="W321">
        <f t="shared" si="14"/>
        <v>79.492310960847973</v>
      </c>
    </row>
    <row r="322" spans="1:23" x14ac:dyDescent="0.25">
      <c r="A322" t="s">
        <v>24</v>
      </c>
      <c r="C322">
        <v>1912.72</v>
      </c>
      <c r="I322" t="s">
        <v>24</v>
      </c>
      <c r="K322">
        <v>1212.28</v>
      </c>
      <c r="P322" t="s">
        <v>24</v>
      </c>
      <c r="Q322">
        <f t="shared" si="13"/>
        <v>86.570869518461336</v>
      </c>
      <c r="W322">
        <f t="shared" si="14"/>
        <v>5.4746339083610289</v>
      </c>
    </row>
    <row r="323" spans="1:23" x14ac:dyDescent="0.25">
      <c r="A323" t="s">
        <v>24</v>
      </c>
      <c r="C323">
        <v>1320.23</v>
      </c>
      <c r="I323" t="s">
        <v>24</v>
      </c>
      <c r="K323">
        <v>83.489699999999999</v>
      </c>
      <c r="P323" t="s">
        <v>24</v>
      </c>
      <c r="Q323">
        <f t="shared" si="13"/>
        <v>93.485496659733499</v>
      </c>
      <c r="W323">
        <f t="shared" si="14"/>
        <v>43.047144052437091</v>
      </c>
    </row>
    <row r="324" spans="1:23" x14ac:dyDescent="0.25">
      <c r="A324" t="s">
        <v>24</v>
      </c>
      <c r="C324">
        <v>1425.68</v>
      </c>
      <c r="I324" t="s">
        <v>24</v>
      </c>
      <c r="K324">
        <v>656.48099999999999</v>
      </c>
      <c r="P324" t="s">
        <v>24</v>
      </c>
      <c r="Q324">
        <f t="shared" si="13"/>
        <v>140.88790500895726</v>
      </c>
      <c r="W324">
        <f t="shared" si="14"/>
        <v>49.064935201189776</v>
      </c>
    </row>
    <row r="325" spans="1:23" x14ac:dyDescent="0.25">
      <c r="A325" t="s">
        <v>24</v>
      </c>
      <c r="C325">
        <v>2148.58</v>
      </c>
      <c r="I325" t="s">
        <v>24</v>
      </c>
      <c r="K325">
        <v>748.25400000000002</v>
      </c>
      <c r="P325" t="s">
        <v>24</v>
      </c>
      <c r="Q325">
        <f t="shared" si="13"/>
        <v>38.536210482692788</v>
      </c>
      <c r="W325">
        <f t="shared" si="14"/>
        <v>0.54056646828779564</v>
      </c>
    </row>
    <row r="326" spans="1:23" x14ac:dyDescent="0.25">
      <c r="A326" t="s">
        <v>24</v>
      </c>
      <c r="C326">
        <v>587.68799999999999</v>
      </c>
      <c r="I326" t="s">
        <v>24</v>
      </c>
      <c r="K326">
        <v>8.2437900000000006</v>
      </c>
      <c r="P326" t="s">
        <v>24</v>
      </c>
      <c r="Q326">
        <f t="shared" si="13"/>
        <v>77.930372425948931</v>
      </c>
      <c r="W326">
        <f t="shared" si="14"/>
        <v>27.935814948971441</v>
      </c>
    </row>
    <row r="327" spans="1:23" x14ac:dyDescent="0.25">
      <c r="A327" t="s">
        <v>24</v>
      </c>
      <c r="C327">
        <v>1188.46</v>
      </c>
      <c r="I327" t="s">
        <v>24</v>
      </c>
      <c r="K327">
        <v>426.029</v>
      </c>
      <c r="P327" t="s">
        <v>24</v>
      </c>
      <c r="Q327">
        <f t="shared" si="13"/>
        <v>98.062461803980028</v>
      </c>
      <c r="W327">
        <f t="shared" si="14"/>
        <v>88.689519143255112</v>
      </c>
    </row>
    <row r="328" spans="1:23" x14ac:dyDescent="0.25">
      <c r="A328" t="s">
        <v>24</v>
      </c>
      <c r="C328">
        <v>1495.48</v>
      </c>
      <c r="I328" t="s">
        <v>24</v>
      </c>
      <c r="K328">
        <v>1352.54</v>
      </c>
      <c r="P328" t="s">
        <v>24</v>
      </c>
      <c r="Q328">
        <f t="shared" si="13"/>
        <v>51.364892972456914</v>
      </c>
      <c r="W328">
        <f t="shared" si="14"/>
        <v>11.21835140076117</v>
      </c>
    </row>
    <row r="329" spans="1:23" x14ac:dyDescent="0.25">
      <c r="A329" t="s">
        <v>24</v>
      </c>
      <c r="C329">
        <v>783.32899999999995</v>
      </c>
      <c r="I329" t="s">
        <v>24</v>
      </c>
      <c r="K329">
        <v>171.083</v>
      </c>
      <c r="P329" t="s">
        <v>24</v>
      </c>
      <c r="Q329">
        <f t="shared" si="13"/>
        <v>88.519686195925615</v>
      </c>
      <c r="W329">
        <f t="shared" si="14"/>
        <v>21.711929223594595</v>
      </c>
    </row>
    <row r="330" spans="1:23" x14ac:dyDescent="0.25">
      <c r="A330" t="s">
        <v>24</v>
      </c>
      <c r="C330">
        <v>1349.95</v>
      </c>
      <c r="I330" t="s">
        <v>24</v>
      </c>
      <c r="K330">
        <v>331.113</v>
      </c>
      <c r="P330" t="s">
        <v>24</v>
      </c>
      <c r="Q330">
        <f t="shared" si="13"/>
        <v>46.517899999213142</v>
      </c>
      <c r="W330">
        <f t="shared" si="14"/>
        <v>6.0308073032101746</v>
      </c>
    </row>
    <row r="331" spans="1:23" x14ac:dyDescent="0.25">
      <c r="A331" t="s">
        <v>24</v>
      </c>
      <c r="C331">
        <v>709.41099999999994</v>
      </c>
      <c r="I331" t="s">
        <v>24</v>
      </c>
      <c r="K331">
        <v>91.971500000000006</v>
      </c>
      <c r="P331" t="s">
        <v>24</v>
      </c>
      <c r="Q331">
        <f t="shared" si="13"/>
        <v>34.597594273678929</v>
      </c>
      <c r="W331">
        <f t="shared" si="14"/>
        <v>1.117172930595373</v>
      </c>
    </row>
    <row r="332" spans="1:23" x14ac:dyDescent="0.25">
      <c r="A332" t="s">
        <v>24</v>
      </c>
      <c r="C332">
        <v>527.62300000000005</v>
      </c>
      <c r="I332" t="s">
        <v>24</v>
      </c>
      <c r="K332">
        <v>17.037199999999999</v>
      </c>
      <c r="P332" t="s">
        <v>24</v>
      </c>
      <c r="Q332">
        <f t="shared" si="13"/>
        <v>105.90362931041271</v>
      </c>
      <c r="W332">
        <f t="shared" si="14"/>
        <v>11.173499765250218</v>
      </c>
    </row>
    <row r="333" spans="1:23" x14ac:dyDescent="0.25">
      <c r="A333" t="s">
        <v>24</v>
      </c>
      <c r="C333">
        <v>1615.06</v>
      </c>
      <c r="I333" t="s">
        <v>24</v>
      </c>
      <c r="K333">
        <v>170.399</v>
      </c>
      <c r="P333" t="s">
        <v>24</v>
      </c>
      <c r="Q333">
        <f t="shared" si="13"/>
        <v>141.79674078115292</v>
      </c>
      <c r="W333">
        <f t="shared" si="14"/>
        <v>22.540963182315348</v>
      </c>
    </row>
    <row r="334" spans="1:23" x14ac:dyDescent="0.25">
      <c r="A334" t="s">
        <v>24</v>
      </c>
      <c r="C334">
        <v>2162.44</v>
      </c>
      <c r="I334" t="s">
        <v>24</v>
      </c>
      <c r="K334">
        <v>343.75599999999997</v>
      </c>
      <c r="P334" t="s">
        <v>24</v>
      </c>
      <c r="Q334">
        <f t="shared" si="13"/>
        <v>73.240622467259655</v>
      </c>
      <c r="W334">
        <f t="shared" si="14"/>
        <v>37.968220911353775</v>
      </c>
    </row>
    <row r="335" spans="1:23" x14ac:dyDescent="0.25">
      <c r="A335" t="s">
        <v>24</v>
      </c>
      <c r="C335">
        <v>1116.94</v>
      </c>
      <c r="E335" s="1" t="s">
        <v>25</v>
      </c>
      <c r="F335" s="1">
        <f>AVERAGEA(C291:C338)</f>
        <v>1208.8537916666669</v>
      </c>
      <c r="I335" t="s">
        <v>24</v>
      </c>
      <c r="K335">
        <v>579.02599999999995</v>
      </c>
      <c r="M335" s="1" t="s">
        <v>25</v>
      </c>
      <c r="N335" s="1">
        <f>AVERAGEA(K291:K338)</f>
        <v>424.18549770833334</v>
      </c>
      <c r="P335" t="s">
        <v>24</v>
      </c>
      <c r="Q335">
        <f t="shared" si="13"/>
        <v>156.488274313652</v>
      </c>
      <c r="W335">
        <f t="shared" si="14"/>
        <v>6.3647683845804819</v>
      </c>
    </row>
    <row r="336" spans="1:23" x14ac:dyDescent="0.25">
      <c r="A336" t="s">
        <v>24</v>
      </c>
      <c r="C336">
        <v>2386.4899999999998</v>
      </c>
      <c r="E336" s="1" t="s">
        <v>5</v>
      </c>
      <c r="F336" s="1">
        <f>TRIMMEAN(C291:C338,0.1)</f>
        <v>1199.447863636364</v>
      </c>
      <c r="I336" t="s">
        <v>24</v>
      </c>
      <c r="K336">
        <v>97.064499999999995</v>
      </c>
      <c r="M336" s="1" t="s">
        <v>5</v>
      </c>
      <c r="N336" s="1">
        <f>TRIMMEAN(K291:K338,0.1)</f>
        <v>401.61415681818198</v>
      </c>
      <c r="P336" t="s">
        <v>24</v>
      </c>
      <c r="Q336">
        <f t="shared" si="13"/>
        <v>25.702085469906137</v>
      </c>
      <c r="W336">
        <f t="shared" si="14"/>
        <v>2.0701718263533531</v>
      </c>
    </row>
    <row r="337" spans="1:23" x14ac:dyDescent="0.25">
      <c r="A337" t="s">
        <v>24</v>
      </c>
      <c r="C337">
        <v>391.964</v>
      </c>
      <c r="E337" s="1" t="s">
        <v>6</v>
      </c>
      <c r="F337" s="1">
        <f>_xlfn.STDEV.S(C291:C338)</f>
        <v>497.36836523120724</v>
      </c>
      <c r="I337" t="s">
        <v>24</v>
      </c>
      <c r="K337">
        <v>31.570699999999999</v>
      </c>
      <c r="M337" s="1" t="s">
        <v>6</v>
      </c>
      <c r="N337" s="1">
        <f>_xlfn.STDEV.S(K291:K338)</f>
        <v>378.37457165289754</v>
      </c>
      <c r="P337" t="s">
        <v>24</v>
      </c>
      <c r="Q337">
        <f t="shared" si="13"/>
        <v>71.383607382946437</v>
      </c>
      <c r="W337">
        <f t="shared" si="14"/>
        <v>12.973729006942829</v>
      </c>
    </row>
    <row r="338" spans="1:23" x14ac:dyDescent="0.25">
      <c r="A338" t="s">
        <v>24</v>
      </c>
      <c r="C338">
        <v>1088.6199999999999</v>
      </c>
      <c r="E338" s="1" t="s">
        <v>7</v>
      </c>
      <c r="F338" s="1">
        <f>F337/SQRT(48)</f>
        <v>71.7889398881604</v>
      </c>
      <c r="I338" t="s">
        <v>24</v>
      </c>
      <c r="K338">
        <v>197.85300000000001</v>
      </c>
      <c r="M338" s="1" t="s">
        <v>7</v>
      </c>
      <c r="N338" s="1">
        <f t="shared" ref="N338" si="15">N337/SQRT(48)</f>
        <v>54.61366519957744</v>
      </c>
      <c r="P338" t="s">
        <v>26</v>
      </c>
      <c r="Q338">
        <f>C340*100/F$192</f>
        <v>121.22315210545764</v>
      </c>
      <c r="W338">
        <f>K340*100/F$192</f>
        <v>48.267755974153502</v>
      </c>
    </row>
    <row r="339" spans="1:23" x14ac:dyDescent="0.25">
      <c r="P339" t="s">
        <v>26</v>
      </c>
      <c r="Q339">
        <f t="shared" ref="Q339:Q381" si="16">C341*100/F$192</f>
        <v>50.767695892869732</v>
      </c>
      <c r="W339">
        <f t="shared" ref="W339:W381" si="17">K341*100/F$192</f>
        <v>3.7773953200466344</v>
      </c>
    </row>
    <row r="340" spans="1:23" x14ac:dyDescent="0.25">
      <c r="A340" t="s">
        <v>26</v>
      </c>
      <c r="C340">
        <v>1570.12</v>
      </c>
      <c r="I340" t="s">
        <v>26</v>
      </c>
      <c r="K340">
        <v>625.17899999999997</v>
      </c>
      <c r="P340" t="s">
        <v>26</v>
      </c>
      <c r="Q340">
        <f t="shared" si="16"/>
        <v>111.281297153849</v>
      </c>
      <c r="W340">
        <f t="shared" si="17"/>
        <v>30.588671901045583</v>
      </c>
    </row>
    <row r="341" spans="1:23" x14ac:dyDescent="0.25">
      <c r="A341" t="s">
        <v>26</v>
      </c>
      <c r="C341">
        <v>657.55899999999997</v>
      </c>
      <c r="I341" t="s">
        <v>26</v>
      </c>
      <c r="K341">
        <v>48.926000000000002</v>
      </c>
      <c r="P341" t="s">
        <v>26</v>
      </c>
      <c r="Q341">
        <f t="shared" si="16"/>
        <v>60.411843360643616</v>
      </c>
      <c r="W341">
        <f t="shared" si="17"/>
        <v>19.083003390029976</v>
      </c>
    </row>
    <row r="342" spans="1:23" x14ac:dyDescent="0.25">
      <c r="A342" t="s">
        <v>26</v>
      </c>
      <c r="C342">
        <v>1441.35</v>
      </c>
      <c r="I342" t="s">
        <v>26</v>
      </c>
      <c r="K342">
        <v>396.19400000000002</v>
      </c>
      <c r="P342" t="s">
        <v>26</v>
      </c>
      <c r="Q342">
        <f t="shared" si="16"/>
        <v>106.33005728395179</v>
      </c>
      <c r="W342">
        <f t="shared" si="17"/>
        <v>1.8832854985563001</v>
      </c>
    </row>
    <row r="343" spans="1:23" x14ac:dyDescent="0.25">
      <c r="A343" t="s">
        <v>26</v>
      </c>
      <c r="C343">
        <v>782.47299999999996</v>
      </c>
      <c r="I343" t="s">
        <v>26</v>
      </c>
      <c r="K343">
        <v>247.16900000000001</v>
      </c>
      <c r="P343" t="s">
        <v>26</v>
      </c>
      <c r="Q343">
        <f t="shared" si="16"/>
        <v>18.829535114762976</v>
      </c>
      <c r="W343">
        <f t="shared" si="17"/>
        <v>3.1832774181780392</v>
      </c>
    </row>
    <row r="344" spans="1:23" x14ac:dyDescent="0.25">
      <c r="A344" t="s">
        <v>26</v>
      </c>
      <c r="C344">
        <v>1377.22</v>
      </c>
      <c r="I344" t="s">
        <v>26</v>
      </c>
      <c r="K344">
        <v>24.392900000000001</v>
      </c>
      <c r="P344" t="s">
        <v>26</v>
      </c>
      <c r="Q344">
        <f t="shared" si="16"/>
        <v>75.759374450264474</v>
      </c>
      <c r="W344">
        <f t="shared" si="17"/>
        <v>21.162323399012845</v>
      </c>
    </row>
    <row r="345" spans="1:23" x14ac:dyDescent="0.25">
      <c r="A345" t="s">
        <v>26</v>
      </c>
      <c r="C345">
        <v>243.886</v>
      </c>
      <c r="I345" t="s">
        <v>26</v>
      </c>
      <c r="K345">
        <v>41.230800000000002</v>
      </c>
      <c r="P345" t="s">
        <v>26</v>
      </c>
      <c r="Q345">
        <f t="shared" si="16"/>
        <v>81.560732863861034</v>
      </c>
      <c r="W345">
        <f t="shared" si="17"/>
        <v>29.477441658609429</v>
      </c>
    </row>
    <row r="346" spans="1:23" x14ac:dyDescent="0.25">
      <c r="A346" t="s">
        <v>26</v>
      </c>
      <c r="C346">
        <v>981.25900000000001</v>
      </c>
      <c r="I346" t="s">
        <v>26</v>
      </c>
      <c r="K346">
        <v>274.101</v>
      </c>
      <c r="P346" t="s">
        <v>26</v>
      </c>
      <c r="Q346">
        <f t="shared" si="16"/>
        <v>87.973487948745813</v>
      </c>
      <c r="W346">
        <f t="shared" si="17"/>
        <v>26.272376623227508</v>
      </c>
    </row>
    <row r="347" spans="1:23" x14ac:dyDescent="0.25">
      <c r="A347" t="s">
        <v>26</v>
      </c>
      <c r="C347">
        <v>1056.4000000000001</v>
      </c>
      <c r="I347" t="s">
        <v>26</v>
      </c>
      <c r="K347">
        <v>381.80099999999999</v>
      </c>
      <c r="P347" t="s">
        <v>26</v>
      </c>
      <c r="Q347">
        <f t="shared" si="16"/>
        <v>46.886844133938617</v>
      </c>
      <c r="W347">
        <f t="shared" si="17"/>
        <v>1.5831537369745383</v>
      </c>
    </row>
    <row r="348" spans="1:23" x14ac:dyDescent="0.25">
      <c r="A348" t="s">
        <v>26</v>
      </c>
      <c r="C348">
        <v>1139.46</v>
      </c>
      <c r="I348" t="s">
        <v>26</v>
      </c>
      <c r="K348">
        <v>340.28800000000001</v>
      </c>
      <c r="P348" t="s">
        <v>26</v>
      </c>
      <c r="Q348">
        <f t="shared" si="16"/>
        <v>19.263280095101077</v>
      </c>
      <c r="W348">
        <f t="shared" si="17"/>
        <v>0.52686272390093269</v>
      </c>
    </row>
    <row r="349" spans="1:23" x14ac:dyDescent="0.25">
      <c r="A349" t="s">
        <v>26</v>
      </c>
      <c r="C349">
        <v>607.29300000000001</v>
      </c>
      <c r="I349" t="s">
        <v>26</v>
      </c>
      <c r="K349">
        <v>20.505500000000001</v>
      </c>
      <c r="P349" t="s">
        <v>26</v>
      </c>
      <c r="Q349">
        <f t="shared" si="16"/>
        <v>166.95630253323884</v>
      </c>
      <c r="W349">
        <f t="shared" si="17"/>
        <v>109.4468755210912</v>
      </c>
    </row>
    <row r="350" spans="1:23" x14ac:dyDescent="0.25">
      <c r="A350" t="s">
        <v>26</v>
      </c>
      <c r="C350">
        <v>249.50399999999999</v>
      </c>
      <c r="I350" t="s">
        <v>26</v>
      </c>
      <c r="K350">
        <v>6.82409</v>
      </c>
      <c r="P350" t="s">
        <v>26</v>
      </c>
      <c r="Q350">
        <f t="shared" si="16"/>
        <v>27.882436754941779</v>
      </c>
      <c r="W350">
        <f t="shared" si="17"/>
        <v>14.841366602063616</v>
      </c>
    </row>
    <row r="351" spans="1:23" x14ac:dyDescent="0.25">
      <c r="A351" t="s">
        <v>26</v>
      </c>
      <c r="C351">
        <v>2162.4699999999998</v>
      </c>
      <c r="I351" t="s">
        <v>26</v>
      </c>
      <c r="K351">
        <v>1417.59</v>
      </c>
      <c r="P351" t="s">
        <v>26</v>
      </c>
      <c r="Q351">
        <f t="shared" si="16"/>
        <v>74.41405471327775</v>
      </c>
      <c r="W351">
        <f t="shared" si="17"/>
        <v>37.256362180853195</v>
      </c>
    </row>
    <row r="352" spans="1:23" x14ac:dyDescent="0.25">
      <c r="A352" t="s">
        <v>26</v>
      </c>
      <c r="C352">
        <v>361.142</v>
      </c>
      <c r="I352" t="s">
        <v>26</v>
      </c>
      <c r="K352">
        <v>192.23</v>
      </c>
      <c r="P352" t="s">
        <v>26</v>
      </c>
      <c r="Q352">
        <f t="shared" si="16"/>
        <v>93.112339121993244</v>
      </c>
      <c r="W352">
        <f t="shared" si="17"/>
        <v>44.190800219127908</v>
      </c>
    </row>
    <row r="353" spans="1:23" x14ac:dyDescent="0.25">
      <c r="A353" t="s">
        <v>26</v>
      </c>
      <c r="C353">
        <v>963.83399999999995</v>
      </c>
      <c r="I353" t="s">
        <v>26</v>
      </c>
      <c r="K353">
        <v>482.55599999999998</v>
      </c>
      <c r="P353" t="s">
        <v>26</v>
      </c>
      <c r="Q353">
        <f t="shared" si="16"/>
        <v>58.329743924944452</v>
      </c>
      <c r="W353">
        <f t="shared" si="17"/>
        <v>14.314819651920173</v>
      </c>
    </row>
    <row r="354" spans="1:23" x14ac:dyDescent="0.25">
      <c r="A354" t="s">
        <v>26</v>
      </c>
      <c r="C354">
        <v>1206.02</v>
      </c>
      <c r="I354" t="s">
        <v>26</v>
      </c>
      <c r="K354">
        <v>572.37300000000005</v>
      </c>
      <c r="P354" t="s">
        <v>26</v>
      </c>
      <c r="Q354">
        <f t="shared" si="16"/>
        <v>56.579322744057045</v>
      </c>
      <c r="W354">
        <f t="shared" si="17"/>
        <v>24.043662428243525</v>
      </c>
    </row>
    <row r="355" spans="1:23" x14ac:dyDescent="0.25">
      <c r="A355" t="s">
        <v>26</v>
      </c>
      <c r="C355">
        <v>755.505</v>
      </c>
      <c r="I355" t="s">
        <v>26</v>
      </c>
      <c r="K355">
        <v>185.41</v>
      </c>
      <c r="P355" t="s">
        <v>26</v>
      </c>
      <c r="Q355">
        <f t="shared" si="16"/>
        <v>54.155817060039062</v>
      </c>
      <c r="W355">
        <f t="shared" si="17"/>
        <v>15.292405793080917</v>
      </c>
    </row>
    <row r="356" spans="1:23" x14ac:dyDescent="0.25">
      <c r="A356" t="s">
        <v>26</v>
      </c>
      <c r="C356">
        <v>732.83299999999997</v>
      </c>
      <c r="I356" t="s">
        <v>26</v>
      </c>
      <c r="K356">
        <v>311.42099999999999</v>
      </c>
      <c r="P356" t="s">
        <v>26</v>
      </c>
      <c r="Q356">
        <f t="shared" si="16"/>
        <v>75.914790727484245</v>
      </c>
      <c r="W356">
        <f t="shared" si="17"/>
        <v>34.608649408387038</v>
      </c>
    </row>
    <row r="357" spans="1:23" x14ac:dyDescent="0.25">
      <c r="A357" t="s">
        <v>26</v>
      </c>
      <c r="C357">
        <v>701.44299999999998</v>
      </c>
      <c r="I357" t="s">
        <v>26</v>
      </c>
      <c r="K357">
        <v>198.072</v>
      </c>
      <c r="P357" t="s">
        <v>26</v>
      </c>
      <c r="Q357">
        <f t="shared" si="16"/>
        <v>139.20141058205618</v>
      </c>
      <c r="W357">
        <f t="shared" si="17"/>
        <v>54.544936800321011</v>
      </c>
    </row>
    <row r="358" spans="1:23" x14ac:dyDescent="0.25">
      <c r="A358" t="s">
        <v>26</v>
      </c>
      <c r="C358">
        <v>983.27200000000005</v>
      </c>
      <c r="I358" t="s">
        <v>26</v>
      </c>
      <c r="K358">
        <v>448.262</v>
      </c>
      <c r="P358" t="s">
        <v>26</v>
      </c>
      <c r="Q358">
        <f t="shared" si="16"/>
        <v>82.102721073539456</v>
      </c>
      <c r="W358">
        <f t="shared" si="17"/>
        <v>24.687408538257607</v>
      </c>
    </row>
    <row r="359" spans="1:23" x14ac:dyDescent="0.25">
      <c r="A359" t="s">
        <v>26</v>
      </c>
      <c r="C359">
        <v>1802.98</v>
      </c>
      <c r="I359" t="s">
        <v>26</v>
      </c>
      <c r="K359">
        <v>706.48299999999995</v>
      </c>
      <c r="P359" t="s">
        <v>26</v>
      </c>
      <c r="Q359">
        <f t="shared" si="16"/>
        <v>154.347742059936</v>
      </c>
      <c r="W359">
        <f t="shared" si="17"/>
        <v>79.507045345706246</v>
      </c>
    </row>
    <row r="360" spans="1:23" x14ac:dyDescent="0.25">
      <c r="A360" t="s">
        <v>26</v>
      </c>
      <c r="C360">
        <v>1063.42</v>
      </c>
      <c r="I360" t="s">
        <v>26</v>
      </c>
      <c r="K360">
        <v>319.75900000000001</v>
      </c>
      <c r="P360" t="s">
        <v>26</v>
      </c>
      <c r="Q360">
        <f t="shared" si="16"/>
        <v>49.51301634935345</v>
      </c>
      <c r="W360">
        <f t="shared" si="17"/>
        <v>46.60287937108999</v>
      </c>
    </row>
    <row r="361" spans="1:23" x14ac:dyDescent="0.25">
      <c r="A361" t="s">
        <v>26</v>
      </c>
      <c r="C361">
        <v>1999.16</v>
      </c>
      <c r="I361" t="s">
        <v>26</v>
      </c>
      <c r="K361">
        <v>1029.8</v>
      </c>
      <c r="P361" t="s">
        <v>26</v>
      </c>
      <c r="Q361">
        <f t="shared" si="16"/>
        <v>121.18223276768991</v>
      </c>
      <c r="W361">
        <f t="shared" si="17"/>
        <v>20.934719233466971</v>
      </c>
    </row>
    <row r="362" spans="1:23" x14ac:dyDescent="0.25">
      <c r="A362" t="s">
        <v>26</v>
      </c>
      <c r="C362">
        <v>641.30799999999999</v>
      </c>
      <c r="I362" t="s">
        <v>26</v>
      </c>
      <c r="K362">
        <v>603.61500000000001</v>
      </c>
      <c r="P362" t="s">
        <v>26</v>
      </c>
      <c r="Q362">
        <f t="shared" si="16"/>
        <v>48.551334705513753</v>
      </c>
      <c r="W362">
        <f t="shared" si="17"/>
        <v>20.251597911638644</v>
      </c>
    </row>
    <row r="363" spans="1:23" x14ac:dyDescent="0.25">
      <c r="A363" t="s">
        <v>26</v>
      </c>
      <c r="C363">
        <v>1569.59</v>
      </c>
      <c r="I363" t="s">
        <v>26</v>
      </c>
      <c r="K363">
        <v>271.15300000000002</v>
      </c>
      <c r="P363" t="s">
        <v>26</v>
      </c>
      <c r="Q363">
        <f t="shared" si="16"/>
        <v>100.7542184658639</v>
      </c>
      <c r="W363">
        <f t="shared" si="17"/>
        <v>33.568526166109557</v>
      </c>
    </row>
    <row r="364" spans="1:23" x14ac:dyDescent="0.25">
      <c r="A364" t="s">
        <v>26</v>
      </c>
      <c r="C364">
        <v>628.85199999999998</v>
      </c>
      <c r="I364" t="s">
        <v>26</v>
      </c>
      <c r="K364">
        <v>262.30500000000001</v>
      </c>
      <c r="P364" t="s">
        <v>26</v>
      </c>
      <c r="Q364">
        <f t="shared" si="16"/>
        <v>51.348441663981028</v>
      </c>
      <c r="W364">
        <f t="shared" si="17"/>
        <v>12.463721458864578</v>
      </c>
    </row>
    <row r="365" spans="1:23" x14ac:dyDescent="0.25">
      <c r="A365" t="s">
        <v>26</v>
      </c>
      <c r="C365">
        <v>1305</v>
      </c>
      <c r="I365" t="s">
        <v>26</v>
      </c>
      <c r="K365">
        <v>434.79</v>
      </c>
      <c r="P365" t="s">
        <v>26</v>
      </c>
      <c r="Q365">
        <f t="shared" si="16"/>
        <v>19.441703849027984</v>
      </c>
      <c r="W365">
        <f t="shared" si="17"/>
        <v>1.9663131510759859</v>
      </c>
    </row>
    <row r="366" spans="1:23" x14ac:dyDescent="0.25">
      <c r="A366" t="s">
        <v>26</v>
      </c>
      <c r="C366">
        <v>665.08100000000002</v>
      </c>
      <c r="I366" t="s">
        <v>26</v>
      </c>
      <c r="K366">
        <v>161.434</v>
      </c>
      <c r="P366" t="s">
        <v>26</v>
      </c>
      <c r="Q366">
        <f t="shared" si="16"/>
        <v>29.579662796731117</v>
      </c>
      <c r="W366">
        <f t="shared" si="17"/>
        <v>0.94439515379026351</v>
      </c>
    </row>
    <row r="367" spans="1:23" x14ac:dyDescent="0.25">
      <c r="A367" t="s">
        <v>26</v>
      </c>
      <c r="C367">
        <v>251.815</v>
      </c>
      <c r="I367" t="s">
        <v>26</v>
      </c>
      <c r="K367">
        <v>25.468299999999999</v>
      </c>
      <c r="P367" t="s">
        <v>26</v>
      </c>
      <c r="Q367">
        <f t="shared" si="16"/>
        <v>132.72380220712438</v>
      </c>
      <c r="W367">
        <f t="shared" si="17"/>
        <v>23.469015954648565</v>
      </c>
    </row>
    <row r="368" spans="1:23" x14ac:dyDescent="0.25">
      <c r="A368" t="s">
        <v>26</v>
      </c>
      <c r="C368">
        <v>383.125</v>
      </c>
      <c r="I368" t="s">
        <v>26</v>
      </c>
      <c r="K368">
        <v>12.232100000000001</v>
      </c>
      <c r="P368" t="s">
        <v>26</v>
      </c>
      <c r="Q368">
        <f t="shared" si="16"/>
        <v>114.49771151498913</v>
      </c>
      <c r="W368">
        <f t="shared" si="17"/>
        <v>46.217465533096437</v>
      </c>
    </row>
    <row r="369" spans="1:26" x14ac:dyDescent="0.25">
      <c r="A369" t="s">
        <v>26</v>
      </c>
      <c r="C369">
        <v>1719.08</v>
      </c>
      <c r="I369" t="s">
        <v>26</v>
      </c>
      <c r="K369">
        <v>303.97800000000001</v>
      </c>
      <c r="P369" t="s">
        <v>26</v>
      </c>
      <c r="Q369">
        <f t="shared" si="16"/>
        <v>63.505499708480535</v>
      </c>
      <c r="W369">
        <f t="shared" si="17"/>
        <v>55.453114479871935</v>
      </c>
    </row>
    <row r="370" spans="1:26" x14ac:dyDescent="0.25">
      <c r="A370" t="s">
        <v>26</v>
      </c>
      <c r="C370">
        <v>1483.01</v>
      </c>
      <c r="I370" t="s">
        <v>26</v>
      </c>
      <c r="K370">
        <v>598.62300000000005</v>
      </c>
      <c r="P370" t="s">
        <v>26</v>
      </c>
      <c r="Q370">
        <f t="shared" si="16"/>
        <v>134.58910635895217</v>
      </c>
      <c r="W370">
        <f t="shared" si="17"/>
        <v>3.1834858751817623</v>
      </c>
    </row>
    <row r="371" spans="1:26" x14ac:dyDescent="0.25">
      <c r="A371" t="s">
        <v>26</v>
      </c>
      <c r="C371">
        <v>822.54300000000001</v>
      </c>
      <c r="I371" t="s">
        <v>26</v>
      </c>
      <c r="K371">
        <v>718.24599999999998</v>
      </c>
      <c r="P371" t="s">
        <v>26</v>
      </c>
      <c r="Q371">
        <f t="shared" si="16"/>
        <v>70.660438932915028</v>
      </c>
      <c r="W371">
        <f t="shared" si="17"/>
        <v>32.390126444696158</v>
      </c>
    </row>
    <row r="372" spans="1:26" x14ac:dyDescent="0.25">
      <c r="A372" t="s">
        <v>26</v>
      </c>
      <c r="C372">
        <v>1743.24</v>
      </c>
      <c r="I372" t="s">
        <v>26</v>
      </c>
      <c r="K372">
        <v>41.233499999999999</v>
      </c>
      <c r="P372" t="s">
        <v>26</v>
      </c>
      <c r="Q372">
        <f t="shared" si="16"/>
        <v>58.568851828843897</v>
      </c>
      <c r="W372">
        <f t="shared" si="17"/>
        <v>4.6661247332132287</v>
      </c>
    </row>
    <row r="373" spans="1:26" x14ac:dyDescent="0.25">
      <c r="A373" t="s">
        <v>26</v>
      </c>
      <c r="C373">
        <v>915.21600000000001</v>
      </c>
      <c r="I373" t="s">
        <v>26</v>
      </c>
      <c r="K373">
        <v>419.52699999999999</v>
      </c>
      <c r="P373" t="s">
        <v>26</v>
      </c>
      <c r="Q373">
        <f t="shared" si="16"/>
        <v>78.071008208951397</v>
      </c>
      <c r="W373">
        <f t="shared" si="17"/>
        <v>29.944076521757076</v>
      </c>
    </row>
    <row r="374" spans="1:26" x14ac:dyDescent="0.25">
      <c r="A374" t="s">
        <v>26</v>
      </c>
      <c r="C374">
        <v>758.60199999999998</v>
      </c>
      <c r="I374" t="s">
        <v>26</v>
      </c>
      <c r="K374">
        <v>60.437100000000001</v>
      </c>
      <c r="P374" t="s">
        <v>26</v>
      </c>
      <c r="Q374">
        <f t="shared" si="16"/>
        <v>72.274668204703744</v>
      </c>
      <c r="W374">
        <f t="shared" si="17"/>
        <v>2.3436975341113446</v>
      </c>
    </row>
    <row r="375" spans="1:26" x14ac:dyDescent="0.25">
      <c r="A375" t="s">
        <v>26</v>
      </c>
      <c r="C375">
        <v>1011.2</v>
      </c>
      <c r="I375" t="s">
        <v>26</v>
      </c>
      <c r="K375">
        <v>387.84500000000003</v>
      </c>
      <c r="P375" t="s">
        <v>26</v>
      </c>
      <c r="Q375">
        <f t="shared" si="16"/>
        <v>138.57449544493525</v>
      </c>
      <c r="W375">
        <f t="shared" si="17"/>
        <v>137.63875511711433</v>
      </c>
    </row>
    <row r="376" spans="1:26" x14ac:dyDescent="0.25">
      <c r="A376" t="s">
        <v>26</v>
      </c>
      <c r="C376">
        <v>936.12400000000002</v>
      </c>
      <c r="I376" t="s">
        <v>26</v>
      </c>
      <c r="K376">
        <v>30.356300000000001</v>
      </c>
      <c r="P376" t="s">
        <v>26</v>
      </c>
      <c r="Q376">
        <f t="shared" si="16"/>
        <v>79.127962424122046</v>
      </c>
      <c r="W376">
        <f t="shared" si="17"/>
        <v>10.319856985025414</v>
      </c>
    </row>
    <row r="377" spans="1:26" x14ac:dyDescent="0.25">
      <c r="A377" t="s">
        <v>26</v>
      </c>
      <c r="C377">
        <v>1794.86</v>
      </c>
      <c r="I377" t="s">
        <v>26</v>
      </c>
      <c r="K377">
        <v>1782.74</v>
      </c>
      <c r="P377" t="s">
        <v>26</v>
      </c>
      <c r="Q377">
        <f t="shared" si="16"/>
        <v>49.769186845039066</v>
      </c>
      <c r="S377" s="1"/>
      <c r="T377" s="1"/>
      <c r="W377">
        <f t="shared" si="17"/>
        <v>11.191670498371417</v>
      </c>
    </row>
    <row r="378" spans="1:26" x14ac:dyDescent="0.25">
      <c r="A378" t="s">
        <v>26</v>
      </c>
      <c r="C378">
        <v>1024.8900000000001</v>
      </c>
      <c r="I378" t="s">
        <v>26</v>
      </c>
      <c r="K378">
        <v>133.666</v>
      </c>
      <c r="P378" t="s">
        <v>26</v>
      </c>
      <c r="Q378">
        <f t="shared" si="16"/>
        <v>101.1811692920066</v>
      </c>
      <c r="S378" s="1" t="s">
        <v>32</v>
      </c>
      <c r="T378" s="1">
        <f>AVERAGEA(Q290:Q381)</f>
        <v>78.945564738531104</v>
      </c>
      <c r="W378">
        <f t="shared" si="17"/>
        <v>5.7988492089220989</v>
      </c>
      <c r="Y378" s="1" t="s">
        <v>32</v>
      </c>
      <c r="Z378" s="1">
        <f>AVERAGEA(W290:W381)</f>
        <v>27.615825705074595</v>
      </c>
    </row>
    <row r="379" spans="1:26" x14ac:dyDescent="0.25">
      <c r="A379" t="s">
        <v>26</v>
      </c>
      <c r="C379">
        <v>644.62599999999998</v>
      </c>
      <c r="I379" t="s">
        <v>26</v>
      </c>
      <c r="K379">
        <v>144.958</v>
      </c>
      <c r="P379" t="s">
        <v>26</v>
      </c>
      <c r="Q379">
        <f t="shared" si="16"/>
        <v>41.610642957127361</v>
      </c>
      <c r="S379" s="1" t="s">
        <v>5</v>
      </c>
      <c r="T379" s="1">
        <f>TRIMMEAN(Q290:Q381,0.1)</f>
        <v>78.162464023623059</v>
      </c>
      <c r="W379">
        <f t="shared" si="17"/>
        <v>11.609742600281496</v>
      </c>
      <c r="Y379" s="1" t="s">
        <v>5</v>
      </c>
      <c r="Z379" s="1">
        <f>TRIMMEAN(W290:W381,0.1)</f>
        <v>25.187103287606767</v>
      </c>
    </row>
    <row r="380" spans="1:26" x14ac:dyDescent="0.25">
      <c r="A380" t="s">
        <v>26</v>
      </c>
      <c r="C380">
        <v>1310.53</v>
      </c>
      <c r="E380" s="1" t="s">
        <v>25</v>
      </c>
      <c r="F380" s="1">
        <f>AVERAGEA(C340:C383)</f>
        <v>1017.976590909091</v>
      </c>
      <c r="I380" t="s">
        <v>26</v>
      </c>
      <c r="K380">
        <v>75.108500000000006</v>
      </c>
      <c r="M380" s="1" t="s">
        <v>25</v>
      </c>
      <c r="N380" s="1">
        <f>AVERAGEA(K340:K383)</f>
        <v>354.87544295454541</v>
      </c>
      <c r="P380" t="s">
        <v>26</v>
      </c>
      <c r="Q380">
        <f t="shared" si="16"/>
        <v>106.44663879344102</v>
      </c>
      <c r="S380" s="1" t="s">
        <v>6</v>
      </c>
      <c r="T380" s="1">
        <f>_xlfn.STDEV.S(Q290:Q381)</f>
        <v>35.152808715563729</v>
      </c>
      <c r="W380">
        <f t="shared" si="17"/>
        <v>48.746666638631481</v>
      </c>
      <c r="Y380" s="1" t="s">
        <v>6</v>
      </c>
      <c r="Z380" s="1">
        <f>_xlfn.STDEV.S(W290:W380)</f>
        <v>26.382414440971761</v>
      </c>
    </row>
    <row r="381" spans="1:26" x14ac:dyDescent="0.25">
      <c r="A381" t="s">
        <v>26</v>
      </c>
      <c r="C381">
        <v>538.95399999999995</v>
      </c>
      <c r="E381" s="1" t="s">
        <v>5</v>
      </c>
      <c r="F381" s="1">
        <f>TRIMMEAN(C340:C383,0.1)</f>
        <v>1003.3987499999999</v>
      </c>
      <c r="I381" t="s">
        <v>26</v>
      </c>
      <c r="K381">
        <v>150.37299999999999</v>
      </c>
      <c r="M381" s="1" t="s">
        <v>5</v>
      </c>
      <c r="N381" s="1">
        <f>TRIMMEAN(K340:K383,0.1)</f>
        <v>309.87833249999994</v>
      </c>
      <c r="P381" t="s">
        <v>26</v>
      </c>
      <c r="Q381">
        <f t="shared" si="16"/>
        <v>32.889187952867303</v>
      </c>
      <c r="S381" s="1" t="s">
        <v>7</v>
      </c>
      <c r="T381" s="1">
        <f>T380/SQRT(100)</f>
        <v>3.515280871556373</v>
      </c>
      <c r="W381">
        <f t="shared" si="17"/>
        <v>7.2945590931499416</v>
      </c>
      <c r="Y381" s="1" t="s">
        <v>7</v>
      </c>
      <c r="Z381" s="1">
        <f>Z380/SQRT(100)</f>
        <v>2.6382414440971762</v>
      </c>
    </row>
    <row r="382" spans="1:26" x14ac:dyDescent="0.25">
      <c r="A382" t="s">
        <v>26</v>
      </c>
      <c r="C382">
        <v>1378.73</v>
      </c>
      <c r="E382" s="1" t="s">
        <v>6</v>
      </c>
      <c r="F382" s="1">
        <f>_xlfn.STDEV.S(C340:C383)</f>
        <v>493.59808557882894</v>
      </c>
      <c r="I382" t="s">
        <v>26</v>
      </c>
      <c r="K382">
        <v>631.38199999999995</v>
      </c>
      <c r="M382" s="1" t="s">
        <v>6</v>
      </c>
      <c r="N382" s="1">
        <f>_xlfn.STDEV.S(K340:K383)</f>
        <v>364.87335546429773</v>
      </c>
    </row>
    <row r="383" spans="1:26" x14ac:dyDescent="0.25">
      <c r="A383" t="s">
        <v>26</v>
      </c>
      <c r="C383">
        <v>425.99099999999999</v>
      </c>
      <c r="E383" s="1" t="s">
        <v>7</v>
      </c>
      <c r="F383" s="1">
        <f>F382/SQRT(48)</f>
        <v>71.244746895105209</v>
      </c>
      <c r="I383" t="s">
        <v>26</v>
      </c>
      <c r="K383">
        <v>94.481399999999994</v>
      </c>
      <c r="M383" s="1" t="s">
        <v>7</v>
      </c>
      <c r="N383" s="1">
        <f>N382/SQRT(48)</f>
        <v>52.664932499358578</v>
      </c>
      <c r="P383" t="s">
        <v>14</v>
      </c>
      <c r="Q383">
        <f>C385*100/F$49</f>
        <v>116.96978079607814</v>
      </c>
      <c r="W383">
        <f>K385*100/F$49</f>
        <v>36.728595889307179</v>
      </c>
    </row>
    <row r="384" spans="1:26" x14ac:dyDescent="0.25">
      <c r="P384" t="s">
        <v>14</v>
      </c>
      <c r="Q384">
        <f t="shared" ref="Q384:Q430" si="18">C386*100/F$49</f>
        <v>6.2773714830654317</v>
      </c>
      <c r="W384">
        <f t="shared" ref="W384:W430" si="19">K386*100/F$49</f>
        <v>1.1959147598215956</v>
      </c>
    </row>
    <row r="385" spans="1:23" x14ac:dyDescent="0.25">
      <c r="A385" t="s">
        <v>14</v>
      </c>
      <c r="C385">
        <v>1270.22</v>
      </c>
      <c r="I385" t="s">
        <v>14</v>
      </c>
      <c r="K385">
        <v>398.85</v>
      </c>
      <c r="P385" t="s">
        <v>14</v>
      </c>
      <c r="Q385">
        <f t="shared" si="18"/>
        <v>77.601348731871198</v>
      </c>
      <c r="W385">
        <f t="shared" si="19"/>
        <v>19.336728614306551</v>
      </c>
    </row>
    <row r="386" spans="1:23" x14ac:dyDescent="0.25">
      <c r="A386" t="s">
        <v>14</v>
      </c>
      <c r="C386">
        <v>68.168400000000005</v>
      </c>
      <c r="I386" t="s">
        <v>14</v>
      </c>
      <c r="K386">
        <v>12.9869</v>
      </c>
      <c r="P386" t="s">
        <v>14</v>
      </c>
      <c r="Q386">
        <f t="shared" si="18"/>
        <v>187.54191074891341</v>
      </c>
      <c r="W386">
        <f t="shared" si="19"/>
        <v>151.16047997557135</v>
      </c>
    </row>
    <row r="387" spans="1:23" x14ac:dyDescent="0.25">
      <c r="A387" t="s">
        <v>14</v>
      </c>
      <c r="C387">
        <v>842.70299999999997</v>
      </c>
      <c r="I387" t="s">
        <v>14</v>
      </c>
      <c r="K387">
        <v>209.98500000000001</v>
      </c>
      <c r="P387" t="s">
        <v>14</v>
      </c>
      <c r="Q387">
        <f t="shared" si="18"/>
        <v>116.24229951859155</v>
      </c>
      <c r="W387">
        <f t="shared" si="19"/>
        <v>41.99261357870509</v>
      </c>
    </row>
    <row r="388" spans="1:23" x14ac:dyDescent="0.25">
      <c r="A388" t="s">
        <v>14</v>
      </c>
      <c r="C388">
        <v>2036.59</v>
      </c>
      <c r="I388" t="s">
        <v>14</v>
      </c>
      <c r="K388">
        <v>1641.51</v>
      </c>
      <c r="P388" t="s">
        <v>14</v>
      </c>
      <c r="Q388">
        <f t="shared" si="18"/>
        <v>23.226727551631367</v>
      </c>
      <c r="W388">
        <f t="shared" si="19"/>
        <v>19.959415753340011</v>
      </c>
    </row>
    <row r="389" spans="1:23" x14ac:dyDescent="0.25">
      <c r="A389" t="s">
        <v>14</v>
      </c>
      <c r="C389">
        <v>1262.32</v>
      </c>
      <c r="I389" t="s">
        <v>14</v>
      </c>
      <c r="K389">
        <v>456.01400000000001</v>
      </c>
      <c r="P389" t="s">
        <v>14</v>
      </c>
      <c r="Q389">
        <f t="shared" si="18"/>
        <v>197.0912535938956</v>
      </c>
      <c r="W389">
        <f t="shared" si="19"/>
        <v>73.827930971419562</v>
      </c>
    </row>
    <row r="390" spans="1:23" x14ac:dyDescent="0.25">
      <c r="A390" t="s">
        <v>14</v>
      </c>
      <c r="C390">
        <v>252.22800000000001</v>
      </c>
      <c r="I390" t="s">
        <v>14</v>
      </c>
      <c r="K390">
        <v>216.74700000000001</v>
      </c>
      <c r="P390" t="s">
        <v>14</v>
      </c>
      <c r="Q390">
        <f t="shared" si="18"/>
        <v>164.19897036535949</v>
      </c>
      <c r="W390">
        <f t="shared" si="19"/>
        <v>40.198589496680555</v>
      </c>
    </row>
    <row r="391" spans="1:23" x14ac:dyDescent="0.25">
      <c r="A391" t="s">
        <v>14</v>
      </c>
      <c r="C391">
        <v>2140.29</v>
      </c>
      <c r="I391" t="s">
        <v>14</v>
      </c>
      <c r="K391">
        <v>801.726</v>
      </c>
      <c r="P391" t="s">
        <v>14</v>
      </c>
      <c r="Q391">
        <f t="shared" si="18"/>
        <v>82.215513842126967</v>
      </c>
      <c r="W391">
        <f t="shared" si="19"/>
        <v>27.491425389980613</v>
      </c>
    </row>
    <row r="392" spans="1:23" x14ac:dyDescent="0.25">
      <c r="A392" t="s">
        <v>14</v>
      </c>
      <c r="C392">
        <v>1783.1</v>
      </c>
      <c r="I392" t="s">
        <v>14</v>
      </c>
      <c r="K392">
        <v>436.53199999999998</v>
      </c>
      <c r="P392" t="s">
        <v>14</v>
      </c>
      <c r="Q392">
        <f t="shared" si="18"/>
        <v>211.29003057815603</v>
      </c>
      <c r="W392">
        <f t="shared" si="19"/>
        <v>49.893796942110718</v>
      </c>
    </row>
    <row r="393" spans="1:23" x14ac:dyDescent="0.25">
      <c r="A393" t="s">
        <v>14</v>
      </c>
      <c r="C393">
        <v>892.81</v>
      </c>
      <c r="I393" t="s">
        <v>14</v>
      </c>
      <c r="K393">
        <v>298.54000000000002</v>
      </c>
      <c r="P393" t="s">
        <v>14</v>
      </c>
      <c r="Q393">
        <f t="shared" si="18"/>
        <v>72.072306850497796</v>
      </c>
      <c r="W393">
        <f t="shared" si="19"/>
        <v>3.8412208572381528</v>
      </c>
    </row>
    <row r="394" spans="1:23" x14ac:dyDescent="0.25">
      <c r="A394" t="s">
        <v>14</v>
      </c>
      <c r="C394">
        <v>2294.48</v>
      </c>
      <c r="I394" t="s">
        <v>14</v>
      </c>
      <c r="K394">
        <v>541.81600000000003</v>
      </c>
      <c r="P394" t="s">
        <v>14</v>
      </c>
      <c r="Q394">
        <f t="shared" si="18"/>
        <v>147.04975032658382</v>
      </c>
      <c r="W394">
        <f t="shared" si="19"/>
        <v>106.30343188832222</v>
      </c>
    </row>
    <row r="395" spans="1:23" x14ac:dyDescent="0.25">
      <c r="A395" t="s">
        <v>14</v>
      </c>
      <c r="C395">
        <v>782.66099999999994</v>
      </c>
      <c r="I395" t="s">
        <v>14</v>
      </c>
      <c r="K395">
        <v>41.713299999999997</v>
      </c>
      <c r="P395" t="s">
        <v>14</v>
      </c>
      <c r="Q395">
        <f t="shared" si="18"/>
        <v>255.51628793745795</v>
      </c>
      <c r="W395">
        <f t="shared" si="19"/>
        <v>70.132326081787681</v>
      </c>
    </row>
    <row r="396" spans="1:23" x14ac:dyDescent="0.25">
      <c r="A396" t="s">
        <v>14</v>
      </c>
      <c r="C396">
        <v>1596.87</v>
      </c>
      <c r="I396" t="s">
        <v>14</v>
      </c>
      <c r="K396">
        <v>1154.3900000000001</v>
      </c>
      <c r="P396" t="s">
        <v>14</v>
      </c>
      <c r="Q396">
        <f t="shared" si="18"/>
        <v>165.03879685278704</v>
      </c>
      <c r="W396">
        <f t="shared" si="19"/>
        <v>88.004883517355381</v>
      </c>
    </row>
    <row r="397" spans="1:23" x14ac:dyDescent="0.25">
      <c r="A397" t="s">
        <v>14</v>
      </c>
      <c r="C397">
        <v>2774.75</v>
      </c>
      <c r="I397" t="s">
        <v>14</v>
      </c>
      <c r="K397">
        <v>761.59400000000005</v>
      </c>
      <c r="P397" t="s">
        <v>14</v>
      </c>
      <c r="Q397">
        <f t="shared" si="18"/>
        <v>90.186130228725631</v>
      </c>
      <c r="W397">
        <f t="shared" si="19"/>
        <v>7.7849336969880225</v>
      </c>
    </row>
    <row r="398" spans="1:23" x14ac:dyDescent="0.25">
      <c r="A398" t="s">
        <v>14</v>
      </c>
      <c r="C398">
        <v>1792.22</v>
      </c>
      <c r="I398" t="s">
        <v>14</v>
      </c>
      <c r="K398">
        <v>955.67899999999997</v>
      </c>
      <c r="P398" t="s">
        <v>14</v>
      </c>
      <c r="Q398">
        <f t="shared" si="18"/>
        <v>57.560528744442813</v>
      </c>
      <c r="W398">
        <f t="shared" si="19"/>
        <v>28.360443214745285</v>
      </c>
    </row>
    <row r="399" spans="1:23" x14ac:dyDescent="0.25">
      <c r="A399" t="s">
        <v>14</v>
      </c>
      <c r="C399">
        <v>979.36599999999999</v>
      </c>
      <c r="I399" t="s">
        <v>14</v>
      </c>
      <c r="K399">
        <v>84.539599999999993</v>
      </c>
      <c r="P399" t="s">
        <v>14</v>
      </c>
      <c r="Q399">
        <f t="shared" si="18"/>
        <v>153.32266483574668</v>
      </c>
      <c r="W399">
        <f t="shared" si="19"/>
        <v>65.057821869486901</v>
      </c>
    </row>
    <row r="400" spans="1:23" x14ac:dyDescent="0.25">
      <c r="A400" t="s">
        <v>14</v>
      </c>
      <c r="C400">
        <v>625.072</v>
      </c>
      <c r="I400" t="s">
        <v>14</v>
      </c>
      <c r="K400">
        <v>307.97699999999998</v>
      </c>
      <c r="P400" t="s">
        <v>14</v>
      </c>
      <c r="Q400">
        <f t="shared" si="18"/>
        <v>123.06773145369358</v>
      </c>
      <c r="W400">
        <f t="shared" si="19"/>
        <v>52.348539779320845</v>
      </c>
    </row>
    <row r="401" spans="1:23" x14ac:dyDescent="0.25">
      <c r="A401" t="s">
        <v>14</v>
      </c>
      <c r="C401">
        <v>1664.99</v>
      </c>
      <c r="I401" t="s">
        <v>14</v>
      </c>
      <c r="K401">
        <v>706.48800000000006</v>
      </c>
      <c r="P401" t="s">
        <v>14</v>
      </c>
      <c r="Q401">
        <f t="shared" si="18"/>
        <v>164.29197746539259</v>
      </c>
      <c r="W401">
        <f t="shared" si="19"/>
        <v>108.81830703872205</v>
      </c>
    </row>
    <row r="402" spans="1:23" x14ac:dyDescent="0.25">
      <c r="A402" t="s">
        <v>14</v>
      </c>
      <c r="C402">
        <v>1336.44</v>
      </c>
      <c r="I402" t="s">
        <v>14</v>
      </c>
      <c r="K402">
        <v>568.47299999999996</v>
      </c>
      <c r="P402" t="s">
        <v>14</v>
      </c>
      <c r="Q402">
        <f t="shared" si="18"/>
        <v>169.89542502679245</v>
      </c>
      <c r="W402">
        <f t="shared" si="19"/>
        <v>53.368302775129273</v>
      </c>
    </row>
    <row r="403" spans="1:23" x14ac:dyDescent="0.25">
      <c r="A403" t="s">
        <v>14</v>
      </c>
      <c r="C403">
        <v>1784.11</v>
      </c>
      <c r="I403" t="s">
        <v>14</v>
      </c>
      <c r="K403">
        <v>1181.7</v>
      </c>
      <c r="P403" t="s">
        <v>14</v>
      </c>
      <c r="Q403">
        <f t="shared" si="18"/>
        <v>243.51653030843545</v>
      </c>
      <c r="W403">
        <f t="shared" si="19"/>
        <v>63.162318753564875</v>
      </c>
    </row>
    <row r="404" spans="1:23" x14ac:dyDescent="0.25">
      <c r="A404" t="s">
        <v>14</v>
      </c>
      <c r="C404">
        <v>1844.96</v>
      </c>
      <c r="I404" t="s">
        <v>14</v>
      </c>
      <c r="K404">
        <v>579.54700000000003</v>
      </c>
      <c r="P404" t="s">
        <v>14</v>
      </c>
      <c r="Q404">
        <f t="shared" si="18"/>
        <v>113.0901876036085</v>
      </c>
      <c r="W404">
        <f t="shared" si="19"/>
        <v>59.697481975500267</v>
      </c>
    </row>
    <row r="405" spans="1:23" x14ac:dyDescent="0.25">
      <c r="A405" t="s">
        <v>14</v>
      </c>
      <c r="C405">
        <v>2644.44</v>
      </c>
      <c r="I405" t="s">
        <v>14</v>
      </c>
      <c r="K405">
        <v>685.904</v>
      </c>
      <c r="P405" t="s">
        <v>14</v>
      </c>
      <c r="Q405">
        <f t="shared" si="18"/>
        <v>110.14434886097608</v>
      </c>
      <c r="W405">
        <f t="shared" si="19"/>
        <v>60.522390492427469</v>
      </c>
    </row>
    <row r="406" spans="1:23" x14ac:dyDescent="0.25">
      <c r="A406" t="s">
        <v>14</v>
      </c>
      <c r="C406">
        <v>1228.0899999999999</v>
      </c>
      <c r="I406" t="s">
        <v>14</v>
      </c>
      <c r="K406">
        <v>648.27800000000002</v>
      </c>
      <c r="P406" t="s">
        <v>14</v>
      </c>
      <c r="Q406">
        <f t="shared" si="18"/>
        <v>43.338085597104651</v>
      </c>
      <c r="W406">
        <f t="shared" si="19"/>
        <v>1.5609261886445513</v>
      </c>
    </row>
    <row r="407" spans="1:23" x14ac:dyDescent="0.25">
      <c r="A407" t="s">
        <v>14</v>
      </c>
      <c r="C407">
        <v>1196.0999999999999</v>
      </c>
      <c r="I407" t="s">
        <v>14</v>
      </c>
      <c r="K407">
        <v>657.23599999999999</v>
      </c>
      <c r="P407" t="s">
        <v>14</v>
      </c>
      <c r="Q407">
        <f t="shared" si="18"/>
        <v>122.62571751294224</v>
      </c>
      <c r="W407">
        <f t="shared" si="19"/>
        <v>6.4364504586170881</v>
      </c>
    </row>
    <row r="408" spans="1:23" x14ac:dyDescent="0.25">
      <c r="A408" t="s">
        <v>14</v>
      </c>
      <c r="C408">
        <v>470.625</v>
      </c>
      <c r="I408" t="s">
        <v>14</v>
      </c>
      <c r="K408">
        <v>16.950700000000001</v>
      </c>
      <c r="P408" t="s">
        <v>14</v>
      </c>
      <c r="Q408">
        <f t="shared" si="18"/>
        <v>33.962785741293288</v>
      </c>
      <c r="W408">
        <f t="shared" si="19"/>
        <v>5.0423108636160459</v>
      </c>
    </row>
    <row r="409" spans="1:23" x14ac:dyDescent="0.25">
      <c r="A409" t="s">
        <v>14</v>
      </c>
      <c r="C409">
        <v>1331.64</v>
      </c>
      <c r="I409" t="s">
        <v>14</v>
      </c>
      <c r="K409">
        <v>69.895899999999997</v>
      </c>
      <c r="P409" t="s">
        <v>14</v>
      </c>
      <c r="Q409">
        <f t="shared" si="18"/>
        <v>112.14630366762906</v>
      </c>
      <c r="W409">
        <f t="shared" si="19"/>
        <v>48.447582579714904</v>
      </c>
    </row>
    <row r="410" spans="1:23" x14ac:dyDescent="0.25">
      <c r="A410" t="s">
        <v>14</v>
      </c>
      <c r="C410">
        <v>368.815</v>
      </c>
      <c r="I410" t="s">
        <v>14</v>
      </c>
      <c r="K410">
        <v>54.756399999999999</v>
      </c>
      <c r="P410" t="s">
        <v>14</v>
      </c>
      <c r="Q410">
        <f t="shared" si="18"/>
        <v>149.91455318007849</v>
      </c>
      <c r="W410">
        <f t="shared" si="19"/>
        <v>84.432397927470276</v>
      </c>
    </row>
    <row r="411" spans="1:23" x14ac:dyDescent="0.25">
      <c r="A411" t="s">
        <v>14</v>
      </c>
      <c r="C411">
        <v>1217.8399999999999</v>
      </c>
      <c r="I411" t="s">
        <v>14</v>
      </c>
      <c r="K411">
        <v>526.11099999999999</v>
      </c>
      <c r="P411" t="s">
        <v>14</v>
      </c>
      <c r="Q411">
        <f t="shared" si="18"/>
        <v>62.422774178945282</v>
      </c>
      <c r="W411">
        <f t="shared" si="19"/>
        <v>12.268741529217211</v>
      </c>
    </row>
    <row r="412" spans="1:23" x14ac:dyDescent="0.25">
      <c r="A412" t="s">
        <v>14</v>
      </c>
      <c r="C412">
        <v>1627.98</v>
      </c>
      <c r="I412" t="s">
        <v>14</v>
      </c>
      <c r="K412">
        <v>916.88400000000001</v>
      </c>
      <c r="P412" t="s">
        <v>14</v>
      </c>
      <c r="Q412">
        <f t="shared" si="18"/>
        <v>14.777078556743446</v>
      </c>
      <c r="W412">
        <f t="shared" si="19"/>
        <v>11.788603886076061</v>
      </c>
    </row>
    <row r="413" spans="1:23" x14ac:dyDescent="0.25">
      <c r="A413" t="s">
        <v>14</v>
      </c>
      <c r="C413">
        <v>677.87300000000005</v>
      </c>
      <c r="I413" t="s">
        <v>14</v>
      </c>
      <c r="K413">
        <v>133.23099999999999</v>
      </c>
      <c r="P413" t="s">
        <v>14</v>
      </c>
      <c r="Q413">
        <f t="shared" si="18"/>
        <v>138.48573022452649</v>
      </c>
      <c r="W413">
        <f t="shared" si="19"/>
        <v>56.99594802137063</v>
      </c>
    </row>
    <row r="414" spans="1:23" x14ac:dyDescent="0.25">
      <c r="A414" t="s">
        <v>14</v>
      </c>
      <c r="C414">
        <v>160.47</v>
      </c>
      <c r="I414" t="s">
        <v>14</v>
      </c>
      <c r="K414">
        <v>128.017</v>
      </c>
      <c r="P414" t="s">
        <v>14</v>
      </c>
      <c r="Q414">
        <f t="shared" si="18"/>
        <v>143.70241558776894</v>
      </c>
      <c r="W414">
        <f t="shared" si="19"/>
        <v>74.989783031931992</v>
      </c>
    </row>
    <row r="415" spans="1:23" x14ac:dyDescent="0.25">
      <c r="A415" t="s">
        <v>14</v>
      </c>
      <c r="C415">
        <v>1503.87</v>
      </c>
      <c r="I415" t="s">
        <v>14</v>
      </c>
      <c r="K415">
        <v>618.94100000000003</v>
      </c>
      <c r="P415" t="s">
        <v>14</v>
      </c>
      <c r="Q415">
        <f t="shared" si="18"/>
        <v>113.25225938188399</v>
      </c>
      <c r="W415">
        <f t="shared" si="19"/>
        <v>12.400885280254332</v>
      </c>
    </row>
    <row r="416" spans="1:23" x14ac:dyDescent="0.25">
      <c r="A416" t="s">
        <v>14</v>
      </c>
      <c r="C416">
        <v>1560.52</v>
      </c>
      <c r="I416" t="s">
        <v>14</v>
      </c>
      <c r="K416">
        <v>814.34299999999996</v>
      </c>
      <c r="P416" t="s">
        <v>14</v>
      </c>
      <c r="Q416">
        <f t="shared" si="18"/>
        <v>143.48785465402921</v>
      </c>
      <c r="W416">
        <f t="shared" si="19"/>
        <v>31.976485595041925</v>
      </c>
    </row>
    <row r="417" spans="1:26" x14ac:dyDescent="0.25">
      <c r="A417" t="s">
        <v>14</v>
      </c>
      <c r="C417">
        <v>1229.8499999999999</v>
      </c>
      <c r="I417" t="s">
        <v>14</v>
      </c>
      <c r="K417">
        <v>134.666</v>
      </c>
      <c r="P417" t="s">
        <v>14</v>
      </c>
      <c r="Q417">
        <f t="shared" si="18"/>
        <v>0.36900244636298946</v>
      </c>
      <c r="W417">
        <f t="shared" si="19"/>
        <v>4.6771981399316674E-2</v>
      </c>
    </row>
    <row r="418" spans="1:26" x14ac:dyDescent="0.25">
      <c r="A418" t="s">
        <v>14</v>
      </c>
      <c r="C418">
        <v>1558.19</v>
      </c>
      <c r="I418" t="s">
        <v>14</v>
      </c>
      <c r="K418">
        <v>347.245</v>
      </c>
      <c r="P418" t="s">
        <v>14</v>
      </c>
      <c r="Q418">
        <f>C420*100/F$49</f>
        <v>158.18758077114117</v>
      </c>
      <c r="W418">
        <f t="shared" si="19"/>
        <v>31.12855551870059</v>
      </c>
    </row>
    <row r="419" spans="1:26" x14ac:dyDescent="0.25">
      <c r="A419" t="s">
        <v>14</v>
      </c>
      <c r="C419">
        <v>4.0071399999999997</v>
      </c>
      <c r="I419" t="s">
        <v>14</v>
      </c>
      <c r="K419">
        <v>0.50791500000000001</v>
      </c>
      <c r="P419" t="s">
        <v>14</v>
      </c>
      <c r="Q419">
        <f t="shared" si="18"/>
        <v>67.918112497336395</v>
      </c>
      <c r="W419">
        <f t="shared" si="19"/>
        <v>21.096864960873472</v>
      </c>
    </row>
    <row r="420" spans="1:26" x14ac:dyDescent="0.25">
      <c r="A420" t="s">
        <v>14</v>
      </c>
      <c r="C420">
        <v>1717.82</v>
      </c>
      <c r="I420" t="s">
        <v>14</v>
      </c>
      <c r="K420">
        <v>338.03699999999998</v>
      </c>
      <c r="P420" t="s">
        <v>14</v>
      </c>
      <c r="Q420">
        <f t="shared" si="18"/>
        <v>171.33657464611716</v>
      </c>
      <c r="W420">
        <f t="shared" si="19"/>
        <v>114.03959671384735</v>
      </c>
    </row>
    <row r="421" spans="1:26" x14ac:dyDescent="0.25">
      <c r="A421" t="s">
        <v>14</v>
      </c>
      <c r="C421">
        <v>737.54899999999998</v>
      </c>
      <c r="I421" t="s">
        <v>14</v>
      </c>
      <c r="K421">
        <v>229.09899999999999</v>
      </c>
      <c r="P421" t="s">
        <v>14</v>
      </c>
      <c r="Q421">
        <f t="shared" si="18"/>
        <v>117.75435554091177</v>
      </c>
      <c r="W421">
        <f t="shared" si="19"/>
        <v>105.12380718394206</v>
      </c>
    </row>
    <row r="422" spans="1:26" x14ac:dyDescent="0.25">
      <c r="A422" t="s">
        <v>14</v>
      </c>
      <c r="C422">
        <v>1860.61</v>
      </c>
      <c r="I422" t="s">
        <v>14</v>
      </c>
      <c r="K422">
        <v>1238.4000000000001</v>
      </c>
      <c r="P422" t="s">
        <v>14</v>
      </c>
      <c r="Q422">
        <f t="shared" si="18"/>
        <v>138.77396014839141</v>
      </c>
      <c r="W422">
        <f t="shared" si="19"/>
        <v>38.525935075887347</v>
      </c>
    </row>
    <row r="423" spans="1:26" x14ac:dyDescent="0.25">
      <c r="A423" t="s">
        <v>14</v>
      </c>
      <c r="C423">
        <v>1278.74</v>
      </c>
      <c r="I423" t="s">
        <v>14</v>
      </c>
      <c r="K423">
        <v>1141.58</v>
      </c>
      <c r="P423" t="s">
        <v>14</v>
      </c>
      <c r="Q423">
        <f t="shared" si="18"/>
        <v>162.34895785083978</v>
      </c>
      <c r="W423">
        <f t="shared" si="19"/>
        <v>68.472655820504031</v>
      </c>
    </row>
    <row r="424" spans="1:26" x14ac:dyDescent="0.25">
      <c r="A424" t="s">
        <v>14</v>
      </c>
      <c r="C424">
        <v>1507</v>
      </c>
      <c r="I424" t="s">
        <v>14</v>
      </c>
      <c r="K424">
        <v>418.36799999999999</v>
      </c>
      <c r="P424" t="s">
        <v>14</v>
      </c>
      <c r="Q424">
        <f t="shared" si="18"/>
        <v>112.66106573612907</v>
      </c>
      <c r="W424">
        <f t="shared" si="19"/>
        <v>58.107520996122602</v>
      </c>
    </row>
    <row r="425" spans="1:26" x14ac:dyDescent="0.25">
      <c r="A425" t="s">
        <v>14</v>
      </c>
      <c r="C425">
        <v>1763.01</v>
      </c>
      <c r="I425" t="s">
        <v>14</v>
      </c>
      <c r="K425">
        <v>743.57100000000003</v>
      </c>
      <c r="P425" t="s">
        <v>14</v>
      </c>
      <c r="Q425">
        <f t="shared" si="18"/>
        <v>76.089568968263933</v>
      </c>
      <c r="W425">
        <f t="shared" si="19"/>
        <v>22.712702173032614</v>
      </c>
    </row>
    <row r="426" spans="1:26" x14ac:dyDescent="0.25">
      <c r="A426" t="s">
        <v>14</v>
      </c>
      <c r="C426">
        <v>1223.43</v>
      </c>
      <c r="I426" t="s">
        <v>14</v>
      </c>
      <c r="K426">
        <v>631.01199999999994</v>
      </c>
      <c r="P426" t="s">
        <v>14</v>
      </c>
      <c r="Q426">
        <f t="shared" si="18"/>
        <v>135.09879840351928</v>
      </c>
      <c r="W426">
        <f t="shared" si="19"/>
        <v>132.70639794920262</v>
      </c>
    </row>
    <row r="427" spans="1:26" x14ac:dyDescent="0.25">
      <c r="A427" t="s">
        <v>14</v>
      </c>
      <c r="C427">
        <v>826.28599999999994</v>
      </c>
      <c r="I427" t="s">
        <v>14</v>
      </c>
      <c r="K427">
        <v>246.64599999999999</v>
      </c>
      <c r="P427" t="s">
        <v>14</v>
      </c>
      <c r="Q427">
        <f t="shared" si="18"/>
        <v>136.83554484572144</v>
      </c>
      <c r="S427" s="1" t="s">
        <v>33</v>
      </c>
      <c r="T427" s="1">
        <f>AVERAGEA(Q383:Q430)</f>
        <v>121.91234373195685</v>
      </c>
      <c r="W427">
        <f t="shared" si="19"/>
        <v>48.628808295422949</v>
      </c>
      <c r="Y427" s="1" t="s">
        <v>33</v>
      </c>
      <c r="Z427" s="1">
        <f>AVERAGEA(W383:W430)</f>
        <v>52.413277776094638</v>
      </c>
    </row>
    <row r="428" spans="1:26" x14ac:dyDescent="0.25">
      <c r="A428" t="s">
        <v>14</v>
      </c>
      <c r="C428">
        <v>1467.09</v>
      </c>
      <c r="I428" t="s">
        <v>14</v>
      </c>
      <c r="K428">
        <v>1441.11</v>
      </c>
      <c r="P428" t="s">
        <v>14</v>
      </c>
      <c r="Q428">
        <f t="shared" si="18"/>
        <v>131.53966531809439</v>
      </c>
      <c r="S428" s="1" t="s">
        <v>5</v>
      </c>
      <c r="T428" s="1">
        <f>TRIMMEAN(Q383:Q430,0.1)</f>
        <v>121.50257515815015</v>
      </c>
      <c r="W428">
        <f t="shared" si="19"/>
        <v>66.586821759535937</v>
      </c>
      <c r="Y428" s="1" t="s">
        <v>5</v>
      </c>
      <c r="Z428" s="1">
        <f>TRIMMEAN(W383:W430,0.1)</f>
        <v>50.698358376967001</v>
      </c>
    </row>
    <row r="429" spans="1:26" x14ac:dyDescent="0.25">
      <c r="A429" t="s">
        <v>14</v>
      </c>
      <c r="C429">
        <v>1485.95</v>
      </c>
      <c r="E429" s="1" t="s">
        <v>27</v>
      </c>
      <c r="F429" s="1">
        <f>AVERAGEA(C385:C432)</f>
        <v>1323.89319875</v>
      </c>
      <c r="I429" t="s">
        <v>14</v>
      </c>
      <c r="K429">
        <v>528.07899999999995</v>
      </c>
      <c r="M429" s="1" t="s">
        <v>27</v>
      </c>
      <c r="N429" s="1">
        <f>AVERAGEA(K385:K432)</f>
        <v>569.17601489583342</v>
      </c>
      <c r="P429" t="s">
        <v>14</v>
      </c>
      <c r="Q429">
        <f t="shared" si="18"/>
        <v>167.31885209716273</v>
      </c>
      <c r="S429" s="1" t="s">
        <v>6</v>
      </c>
      <c r="T429" s="1">
        <f>_xlfn.STDEV.S(Q383:Q430)</f>
        <v>57.336717907930982</v>
      </c>
      <c r="W429">
        <f t="shared" si="19"/>
        <v>116.80034211879014</v>
      </c>
      <c r="Y429" s="1" t="s">
        <v>6</v>
      </c>
      <c r="Z429" s="1">
        <f>_xlfn.STDEV.S(W383:W430)</f>
        <v>38.567317006027942</v>
      </c>
    </row>
    <row r="430" spans="1:26" x14ac:dyDescent="0.25">
      <c r="A430" t="s">
        <v>14</v>
      </c>
      <c r="C430">
        <v>1428.44</v>
      </c>
      <c r="E430" s="1" t="s">
        <v>5</v>
      </c>
      <c r="F430" s="1">
        <f>TRIMMEAN(C385:C432,0.1)</f>
        <v>1319.4433636363635</v>
      </c>
      <c r="I430" t="s">
        <v>14</v>
      </c>
      <c r="K430">
        <v>723.09199999999998</v>
      </c>
      <c r="M430" s="1" t="s">
        <v>5</v>
      </c>
      <c r="N430" s="1">
        <f>TRIMMEAN(K385:K432,0.1)</f>
        <v>550.55304318181823</v>
      </c>
      <c r="P430" t="s">
        <v>14</v>
      </c>
      <c r="Q430">
        <f t="shared" si="18"/>
        <v>150.03702787616166</v>
      </c>
      <c r="S430" s="1" t="s">
        <v>7</v>
      </c>
      <c r="T430" s="1">
        <f>T429/SQRT(100)</f>
        <v>5.7336717907930979</v>
      </c>
      <c r="W430">
        <f t="shared" si="19"/>
        <v>116.33254403149495</v>
      </c>
      <c r="Y430" s="1" t="s">
        <v>7</v>
      </c>
      <c r="Z430" s="1">
        <f>Z429/SQRT(100)</f>
        <v>3.8567317006027944</v>
      </c>
    </row>
    <row r="431" spans="1:26" x14ac:dyDescent="0.25">
      <c r="A431" t="s">
        <v>14</v>
      </c>
      <c r="C431">
        <v>1816.98</v>
      </c>
      <c r="E431" s="1" t="s">
        <v>6</v>
      </c>
      <c r="F431" s="1">
        <f>_xlfn.STDEV.S(C385:C432)</f>
        <v>622.64155173533607</v>
      </c>
      <c r="I431" t="s">
        <v>14</v>
      </c>
      <c r="K431">
        <v>1268.3800000000001</v>
      </c>
      <c r="M431" s="1" t="s">
        <v>6</v>
      </c>
      <c r="N431" s="1">
        <f>_xlfn.STDEV.S(K385:K432)</f>
        <v>418.81738235282165</v>
      </c>
    </row>
    <row r="432" spans="1:26" x14ac:dyDescent="0.25">
      <c r="A432" t="s">
        <v>14</v>
      </c>
      <c r="C432">
        <v>1629.31</v>
      </c>
      <c r="E432" s="1" t="s">
        <v>7</v>
      </c>
      <c r="F432" s="1">
        <f>F431/SQRT(48)</f>
        <v>89.870566875760645</v>
      </c>
      <c r="I432" t="s">
        <v>14</v>
      </c>
      <c r="K432">
        <v>1263.3</v>
      </c>
      <c r="M432" s="1" t="s">
        <v>7</v>
      </c>
      <c r="N432" s="1">
        <f t="shared" ref="N432" si="20">N431/SQRT(48)</f>
        <v>60.451082110674001</v>
      </c>
      <c r="P432" t="s">
        <v>28</v>
      </c>
      <c r="Q432">
        <f>C434*100/F$145</f>
        <v>132.73045225243715</v>
      </c>
      <c r="W432">
        <f>K434*100/F$145</f>
        <v>46.643045120348724</v>
      </c>
    </row>
    <row r="433" spans="1:23" x14ac:dyDescent="0.25">
      <c r="D433" s="1"/>
      <c r="G433" s="1"/>
      <c r="I433" s="1"/>
      <c r="P433" t="s">
        <v>28</v>
      </c>
      <c r="Q433">
        <f t="shared" ref="Q433:Q479" si="21">C435*100/F$145</f>
        <v>100.4246227423592</v>
      </c>
      <c r="W433">
        <f t="shared" ref="W433:W479" si="22">K435*100/F$145</f>
        <v>135.37354068712</v>
      </c>
    </row>
    <row r="434" spans="1:23" x14ac:dyDescent="0.25">
      <c r="A434" t="s">
        <v>28</v>
      </c>
      <c r="C434">
        <v>1875.64</v>
      </c>
      <c r="D434" s="1"/>
      <c r="E434" s="1"/>
      <c r="F434" s="1"/>
      <c r="G434" s="1"/>
      <c r="I434" t="s">
        <v>28</v>
      </c>
      <c r="K434">
        <v>659.12199999999996</v>
      </c>
      <c r="P434" t="s">
        <v>28</v>
      </c>
      <c r="Q434">
        <f t="shared" si="21"/>
        <v>50.527642082423149</v>
      </c>
      <c r="W434">
        <f t="shared" si="22"/>
        <v>8.4151406773425688</v>
      </c>
    </row>
    <row r="435" spans="1:23" x14ac:dyDescent="0.25">
      <c r="A435" t="s">
        <v>28</v>
      </c>
      <c r="C435">
        <v>1419.12</v>
      </c>
      <c r="D435" s="1"/>
      <c r="E435" s="1"/>
      <c r="F435" s="1"/>
      <c r="G435" s="1"/>
      <c r="I435" t="s">
        <v>28</v>
      </c>
      <c r="K435">
        <v>1912.99</v>
      </c>
      <c r="P435" t="s">
        <v>28</v>
      </c>
      <c r="Q435">
        <f t="shared" si="21"/>
        <v>65.860031793281479</v>
      </c>
      <c r="W435">
        <f t="shared" si="22"/>
        <v>29.54987023059406</v>
      </c>
    </row>
    <row r="436" spans="1:23" x14ac:dyDescent="0.25">
      <c r="A436" t="s">
        <v>28</v>
      </c>
      <c r="C436">
        <v>714.01599999999996</v>
      </c>
      <c r="D436" s="1"/>
      <c r="E436" s="1"/>
      <c r="F436" s="1"/>
      <c r="G436" s="1"/>
      <c r="I436" t="s">
        <v>28</v>
      </c>
      <c r="K436">
        <v>118.916</v>
      </c>
      <c r="P436" t="s">
        <v>28</v>
      </c>
      <c r="Q436">
        <f t="shared" si="21"/>
        <v>56.868789832223968</v>
      </c>
      <c r="W436">
        <f t="shared" si="22"/>
        <v>5.1647504852941388</v>
      </c>
    </row>
    <row r="437" spans="1:23" x14ac:dyDescent="0.25">
      <c r="A437" t="s">
        <v>28</v>
      </c>
      <c r="C437">
        <v>930.68100000000004</v>
      </c>
      <c r="I437" t="s">
        <v>28</v>
      </c>
      <c r="K437">
        <v>417.57499999999999</v>
      </c>
      <c r="P437" t="s">
        <v>28</v>
      </c>
      <c r="Q437">
        <f t="shared" si="21"/>
        <v>111.23757890887964</v>
      </c>
      <c r="W437">
        <f t="shared" si="22"/>
        <v>21.568521577471191</v>
      </c>
    </row>
    <row r="438" spans="1:23" x14ac:dyDescent="0.25">
      <c r="A438" t="s">
        <v>28</v>
      </c>
      <c r="C438">
        <v>803.62400000000002</v>
      </c>
      <c r="I438" t="s">
        <v>28</v>
      </c>
      <c r="K438">
        <v>72.984099999999998</v>
      </c>
      <c r="P438" t="s">
        <v>28</v>
      </c>
      <c r="Q438">
        <f t="shared" si="21"/>
        <v>119.98276950481286</v>
      </c>
      <c r="W438">
        <f t="shared" si="22"/>
        <v>72.165159944333865</v>
      </c>
    </row>
    <row r="439" spans="1:23" x14ac:dyDescent="0.25">
      <c r="A439" t="s">
        <v>28</v>
      </c>
      <c r="C439">
        <v>1571.92</v>
      </c>
      <c r="I439" t="s">
        <v>28</v>
      </c>
      <c r="K439">
        <v>304.78899999999999</v>
      </c>
      <c r="P439" t="s">
        <v>28</v>
      </c>
      <c r="Q439">
        <f t="shared" si="21"/>
        <v>86.247478511988092</v>
      </c>
      <c r="W439">
        <f t="shared" si="22"/>
        <v>34.708457047811599</v>
      </c>
    </row>
    <row r="440" spans="1:23" x14ac:dyDescent="0.25">
      <c r="A440" t="s">
        <v>28</v>
      </c>
      <c r="C440">
        <v>1695.5</v>
      </c>
      <c r="I440" t="s">
        <v>28</v>
      </c>
      <c r="K440">
        <v>1019.78</v>
      </c>
      <c r="P440" t="s">
        <v>28</v>
      </c>
      <c r="Q440">
        <f t="shared" si="21"/>
        <v>63.919785509422461</v>
      </c>
      <c r="W440">
        <f t="shared" si="22"/>
        <v>44.068669908425647</v>
      </c>
    </row>
    <row r="441" spans="1:23" x14ac:dyDescent="0.25">
      <c r="A441" t="s">
        <v>28</v>
      </c>
      <c r="C441">
        <v>1218.78</v>
      </c>
      <c r="I441" t="s">
        <v>28</v>
      </c>
      <c r="K441">
        <v>490.47199999999998</v>
      </c>
      <c r="P441" t="s">
        <v>28</v>
      </c>
      <c r="Q441">
        <f t="shared" si="21"/>
        <v>112.97274700575845</v>
      </c>
      <c r="W441">
        <f t="shared" si="22"/>
        <v>7.2361887811761392</v>
      </c>
    </row>
    <row r="442" spans="1:23" x14ac:dyDescent="0.25">
      <c r="A442" t="s">
        <v>28</v>
      </c>
      <c r="C442">
        <v>903.26300000000003</v>
      </c>
      <c r="I442" t="s">
        <v>28</v>
      </c>
      <c r="K442">
        <v>622.74300000000005</v>
      </c>
      <c r="P442" t="s">
        <v>28</v>
      </c>
      <c r="Q442">
        <f t="shared" si="21"/>
        <v>125.73670579996848</v>
      </c>
      <c r="W442">
        <f t="shared" si="22"/>
        <v>9.4272984787152261</v>
      </c>
    </row>
    <row r="443" spans="1:23" x14ac:dyDescent="0.25">
      <c r="A443" t="s">
        <v>28</v>
      </c>
      <c r="C443">
        <v>1596.44</v>
      </c>
      <c r="I443" t="s">
        <v>28</v>
      </c>
      <c r="K443">
        <v>102.256</v>
      </c>
      <c r="P443" t="s">
        <v>28</v>
      </c>
      <c r="Q443">
        <f t="shared" si="21"/>
        <v>103.05143513045631</v>
      </c>
      <c r="W443">
        <f t="shared" si="22"/>
        <v>49.525674501521564</v>
      </c>
    </row>
    <row r="444" spans="1:23" x14ac:dyDescent="0.25">
      <c r="A444" t="s">
        <v>28</v>
      </c>
      <c r="C444">
        <v>1776.81</v>
      </c>
      <c r="I444" t="s">
        <v>28</v>
      </c>
      <c r="K444">
        <v>133.21899999999999</v>
      </c>
      <c r="P444" t="s">
        <v>28</v>
      </c>
      <c r="Q444">
        <f t="shared" si="21"/>
        <v>165.06104965949342</v>
      </c>
      <c r="W444">
        <f t="shared" si="22"/>
        <v>139.97753890828375</v>
      </c>
    </row>
    <row r="445" spans="1:23" x14ac:dyDescent="0.25">
      <c r="A445" t="s">
        <v>28</v>
      </c>
      <c r="C445">
        <v>1456.24</v>
      </c>
      <c r="I445" t="s">
        <v>28</v>
      </c>
      <c r="K445">
        <v>699.85699999999997</v>
      </c>
      <c r="P445" t="s">
        <v>28</v>
      </c>
      <c r="Q445">
        <f t="shared" si="21"/>
        <v>129.28063803046155</v>
      </c>
      <c r="W445">
        <f t="shared" si="22"/>
        <v>99.941294924182927</v>
      </c>
    </row>
    <row r="446" spans="1:23" x14ac:dyDescent="0.25">
      <c r="A446" t="s">
        <v>28</v>
      </c>
      <c r="C446">
        <v>2332.5100000000002</v>
      </c>
      <c r="I446" t="s">
        <v>28</v>
      </c>
      <c r="K446">
        <v>1978.05</v>
      </c>
      <c r="P446" t="s">
        <v>28</v>
      </c>
      <c r="Q446">
        <f t="shared" si="21"/>
        <v>21.009403994541362</v>
      </c>
      <c r="W446">
        <f t="shared" si="22"/>
        <v>2.2578485650825768</v>
      </c>
    </row>
    <row r="447" spans="1:23" x14ac:dyDescent="0.25">
      <c r="A447" t="s">
        <v>28</v>
      </c>
      <c r="C447">
        <v>1826.89</v>
      </c>
      <c r="I447" t="s">
        <v>28</v>
      </c>
      <c r="K447">
        <v>1412.29</v>
      </c>
      <c r="P447" t="s">
        <v>28</v>
      </c>
      <c r="Q447">
        <f t="shared" si="21"/>
        <v>68.84470491000485</v>
      </c>
      <c r="W447">
        <f t="shared" si="22"/>
        <v>50.756992808442085</v>
      </c>
    </row>
    <row r="448" spans="1:23" x14ac:dyDescent="0.25">
      <c r="A448" t="s">
        <v>28</v>
      </c>
      <c r="C448">
        <v>296.88799999999998</v>
      </c>
      <c r="I448" t="s">
        <v>28</v>
      </c>
      <c r="K448">
        <v>31.906099999999999</v>
      </c>
      <c r="P448" t="s">
        <v>28</v>
      </c>
      <c r="Q448">
        <f t="shared" si="21"/>
        <v>91.984431106358585</v>
      </c>
      <c r="W448">
        <f t="shared" si="22"/>
        <v>18.443025275071271</v>
      </c>
    </row>
    <row r="449" spans="1:23" x14ac:dyDescent="0.25">
      <c r="A449" t="s">
        <v>28</v>
      </c>
      <c r="C449">
        <v>972.85799999999995</v>
      </c>
      <c r="I449" t="s">
        <v>28</v>
      </c>
      <c r="K449">
        <v>717.25699999999995</v>
      </c>
      <c r="P449" t="s">
        <v>28</v>
      </c>
      <c r="Q449">
        <f t="shared" si="21"/>
        <v>97.37463314303308</v>
      </c>
      <c r="W449">
        <f t="shared" si="22"/>
        <v>45.037023914856704</v>
      </c>
    </row>
    <row r="450" spans="1:23" x14ac:dyDescent="0.25">
      <c r="A450" t="s">
        <v>28</v>
      </c>
      <c r="C450">
        <v>1299.8499999999999</v>
      </c>
      <c r="I450" t="s">
        <v>28</v>
      </c>
      <c r="K450">
        <v>260.62200000000001</v>
      </c>
      <c r="P450" t="s">
        <v>28</v>
      </c>
      <c r="Q450">
        <f t="shared" si="21"/>
        <v>92.101194049256236</v>
      </c>
      <c r="W450">
        <f t="shared" si="22"/>
        <v>33.736918597483339</v>
      </c>
    </row>
    <row r="451" spans="1:23" x14ac:dyDescent="0.25">
      <c r="A451" t="s">
        <v>28</v>
      </c>
      <c r="C451">
        <v>1376.02</v>
      </c>
      <c r="I451" t="s">
        <v>28</v>
      </c>
      <c r="K451">
        <v>636.42700000000002</v>
      </c>
      <c r="P451" t="s">
        <v>28</v>
      </c>
      <c r="Q451">
        <f t="shared" si="21"/>
        <v>67.296499052602144</v>
      </c>
      <c r="W451">
        <f t="shared" si="22"/>
        <v>31.035448691351675</v>
      </c>
    </row>
    <row r="452" spans="1:23" x14ac:dyDescent="0.25">
      <c r="A452" t="s">
        <v>28</v>
      </c>
      <c r="C452">
        <v>1301.5</v>
      </c>
      <c r="I452" t="s">
        <v>28</v>
      </c>
      <c r="K452">
        <v>476.74299999999999</v>
      </c>
      <c r="P452" t="s">
        <v>28</v>
      </c>
      <c r="Q452">
        <f t="shared" si="21"/>
        <v>111.57442230778433</v>
      </c>
      <c r="W452">
        <f t="shared" si="22"/>
        <v>1.551270000086024</v>
      </c>
    </row>
    <row r="453" spans="1:23" x14ac:dyDescent="0.25">
      <c r="A453" t="s">
        <v>28</v>
      </c>
      <c r="C453">
        <v>950.98</v>
      </c>
      <c r="I453" t="s">
        <v>28</v>
      </c>
      <c r="K453">
        <v>438.56799999999998</v>
      </c>
      <c r="P453" t="s">
        <v>28</v>
      </c>
      <c r="Q453">
        <f t="shared" si="21"/>
        <v>102.33387377228539</v>
      </c>
      <c r="W453">
        <f t="shared" si="22"/>
        <v>36.423244703748267</v>
      </c>
    </row>
    <row r="454" spans="1:23" x14ac:dyDescent="0.25">
      <c r="A454" t="s">
        <v>28</v>
      </c>
      <c r="C454">
        <v>1576.68</v>
      </c>
      <c r="I454" t="s">
        <v>28</v>
      </c>
      <c r="K454">
        <v>21.921299999999999</v>
      </c>
      <c r="P454" t="s">
        <v>28</v>
      </c>
      <c r="Q454">
        <f t="shared" si="21"/>
        <v>164.50907938397731</v>
      </c>
      <c r="W454">
        <f t="shared" si="22"/>
        <v>61.81472656252793</v>
      </c>
    </row>
    <row r="455" spans="1:23" x14ac:dyDescent="0.25">
      <c r="A455" t="s">
        <v>28</v>
      </c>
      <c r="C455">
        <v>1446.1</v>
      </c>
      <c r="I455" t="s">
        <v>28</v>
      </c>
      <c r="K455">
        <v>514.70399999999995</v>
      </c>
      <c r="P455" t="s">
        <v>28</v>
      </c>
      <c r="Q455">
        <f t="shared" si="21"/>
        <v>77.314759553219275</v>
      </c>
      <c r="W455">
        <f t="shared" si="22"/>
        <v>27.942646012963092</v>
      </c>
    </row>
    <row r="456" spans="1:23" x14ac:dyDescent="0.25">
      <c r="A456" t="s">
        <v>28</v>
      </c>
      <c r="C456">
        <v>2324.71</v>
      </c>
      <c r="I456" t="s">
        <v>28</v>
      </c>
      <c r="K456">
        <v>873.51599999999996</v>
      </c>
      <c r="P456" t="s">
        <v>28</v>
      </c>
      <c r="Q456">
        <f t="shared" si="21"/>
        <v>100.87893673836091</v>
      </c>
      <c r="W456">
        <f t="shared" si="22"/>
        <v>108.30859817764744</v>
      </c>
    </row>
    <row r="457" spans="1:23" x14ac:dyDescent="0.25">
      <c r="A457" t="s">
        <v>28</v>
      </c>
      <c r="C457">
        <v>1092.55</v>
      </c>
      <c r="I457" t="s">
        <v>28</v>
      </c>
      <c r="K457">
        <v>394.863</v>
      </c>
      <c r="P457" t="s">
        <v>28</v>
      </c>
      <c r="Q457">
        <f t="shared" si="21"/>
        <v>102.26876958594247</v>
      </c>
      <c r="W457">
        <f t="shared" si="22"/>
        <v>6.3205620891408554</v>
      </c>
    </row>
    <row r="458" spans="1:23" x14ac:dyDescent="0.25">
      <c r="A458" t="s">
        <v>28</v>
      </c>
      <c r="C458">
        <v>1425.54</v>
      </c>
      <c r="I458" t="s">
        <v>28</v>
      </c>
      <c r="K458">
        <v>1530.53</v>
      </c>
      <c r="P458" t="s">
        <v>28</v>
      </c>
      <c r="Q458">
        <f t="shared" si="21"/>
        <v>76.288660964118847</v>
      </c>
      <c r="W458">
        <f t="shared" si="22"/>
        <v>58.002027267110471</v>
      </c>
    </row>
    <row r="459" spans="1:23" x14ac:dyDescent="0.25">
      <c r="A459" t="s">
        <v>28</v>
      </c>
      <c r="C459">
        <v>1445.18</v>
      </c>
      <c r="I459" t="s">
        <v>28</v>
      </c>
      <c r="K459">
        <v>89.317099999999996</v>
      </c>
      <c r="P459" t="s">
        <v>28</v>
      </c>
      <c r="Q459">
        <f t="shared" si="21"/>
        <v>126.78191105245216</v>
      </c>
      <c r="W459">
        <f t="shared" si="22"/>
        <v>59.267949864380661</v>
      </c>
    </row>
    <row r="460" spans="1:23" x14ac:dyDescent="0.25">
      <c r="A460" t="s">
        <v>28</v>
      </c>
      <c r="C460">
        <v>1078.05</v>
      </c>
      <c r="I460" t="s">
        <v>28</v>
      </c>
      <c r="K460">
        <v>819.63800000000003</v>
      </c>
      <c r="P460" t="s">
        <v>28</v>
      </c>
      <c r="Q460">
        <f t="shared" si="21"/>
        <v>119.20505753969468</v>
      </c>
      <c r="W460">
        <f t="shared" si="22"/>
        <v>119.82708558094934</v>
      </c>
    </row>
    <row r="461" spans="1:23" x14ac:dyDescent="0.25">
      <c r="A461" t="s">
        <v>28</v>
      </c>
      <c r="C461">
        <v>1791.58</v>
      </c>
      <c r="I461" t="s">
        <v>28</v>
      </c>
      <c r="K461">
        <v>837.52700000000004</v>
      </c>
      <c r="P461" t="s">
        <v>28</v>
      </c>
      <c r="Q461">
        <f t="shared" si="21"/>
        <v>88.579199098943917</v>
      </c>
      <c r="W461">
        <f t="shared" si="22"/>
        <v>100.90582759793733</v>
      </c>
    </row>
    <row r="462" spans="1:23" x14ac:dyDescent="0.25">
      <c r="A462" t="s">
        <v>28</v>
      </c>
      <c r="C462">
        <v>1684.51</v>
      </c>
      <c r="I462" t="s">
        <v>28</v>
      </c>
      <c r="K462">
        <v>1693.3</v>
      </c>
      <c r="P462" t="s">
        <v>28</v>
      </c>
      <c r="Q462">
        <f t="shared" si="21"/>
        <v>144.37065617803236</v>
      </c>
      <c r="W462">
        <f t="shared" si="22"/>
        <v>91.760812379354633</v>
      </c>
    </row>
    <row r="463" spans="1:23" x14ac:dyDescent="0.25">
      <c r="A463" t="s">
        <v>28</v>
      </c>
      <c r="C463">
        <v>1251.73</v>
      </c>
      <c r="I463" t="s">
        <v>28</v>
      </c>
      <c r="K463">
        <v>1425.92</v>
      </c>
      <c r="P463" t="s">
        <v>28</v>
      </c>
      <c r="Q463">
        <f t="shared" si="21"/>
        <v>72.493511492845997</v>
      </c>
      <c r="W463">
        <f t="shared" si="22"/>
        <v>24.867180862459307</v>
      </c>
    </row>
    <row r="464" spans="1:23" x14ac:dyDescent="0.25">
      <c r="A464" t="s">
        <v>28</v>
      </c>
      <c r="C464">
        <v>2040.13</v>
      </c>
      <c r="I464" t="s">
        <v>28</v>
      </c>
      <c r="K464">
        <v>1296.69</v>
      </c>
      <c r="P464" t="s">
        <v>28</v>
      </c>
      <c r="Q464">
        <f t="shared" si="21"/>
        <v>107.95547873215702</v>
      </c>
      <c r="W464">
        <f t="shared" si="22"/>
        <v>19.337075590567469</v>
      </c>
    </row>
    <row r="465" spans="1:26" x14ac:dyDescent="0.25">
      <c r="A465" t="s">
        <v>28</v>
      </c>
      <c r="C465">
        <v>1024.42</v>
      </c>
      <c r="I465" t="s">
        <v>28</v>
      </c>
      <c r="K465">
        <v>351.40300000000002</v>
      </c>
      <c r="P465" t="s">
        <v>28</v>
      </c>
      <c r="Q465">
        <f t="shared" si="21"/>
        <v>7.90322362951136</v>
      </c>
      <c r="W465">
        <f t="shared" si="22"/>
        <v>1.2946958170169591</v>
      </c>
    </row>
    <row r="466" spans="1:26" x14ac:dyDescent="0.25">
      <c r="A466" t="s">
        <v>28</v>
      </c>
      <c r="C466">
        <v>1525.54</v>
      </c>
      <c r="I466" t="s">
        <v>28</v>
      </c>
      <c r="K466">
        <v>273.25599999999997</v>
      </c>
      <c r="P466" t="s">
        <v>28</v>
      </c>
      <c r="Q466">
        <f t="shared" si="21"/>
        <v>105.2699310455114</v>
      </c>
      <c r="W466">
        <f t="shared" si="22"/>
        <v>22.99578933219993</v>
      </c>
    </row>
    <row r="467" spans="1:26" x14ac:dyDescent="0.25">
      <c r="A467" t="s">
        <v>28</v>
      </c>
      <c r="C467">
        <v>111.682</v>
      </c>
      <c r="I467" t="s">
        <v>28</v>
      </c>
      <c r="K467">
        <v>18.2956</v>
      </c>
      <c r="P467" t="s">
        <v>28</v>
      </c>
      <c r="Q467">
        <f t="shared" si="21"/>
        <v>13.183951561541823</v>
      </c>
      <c r="W467">
        <f t="shared" si="22"/>
        <v>46.754712953010831</v>
      </c>
    </row>
    <row r="468" spans="1:26" x14ac:dyDescent="0.25">
      <c r="A468" t="s">
        <v>28</v>
      </c>
      <c r="C468">
        <v>1487.59</v>
      </c>
      <c r="I468" t="s">
        <v>28</v>
      </c>
      <c r="K468">
        <v>324.95800000000003</v>
      </c>
      <c r="P468" t="s">
        <v>28</v>
      </c>
      <c r="Q468">
        <f t="shared" si="21"/>
        <v>83.410492826675238</v>
      </c>
      <c r="W468">
        <f t="shared" si="22"/>
        <v>7.650874142012591</v>
      </c>
    </row>
    <row r="469" spans="1:26" x14ac:dyDescent="0.25">
      <c r="A469" t="s">
        <v>28</v>
      </c>
      <c r="C469">
        <v>186.30500000000001</v>
      </c>
      <c r="I469" t="s">
        <v>28</v>
      </c>
      <c r="K469">
        <v>660.7</v>
      </c>
      <c r="P469" t="s">
        <v>28</v>
      </c>
      <c r="Q469">
        <f t="shared" si="21"/>
        <v>146.15182179787087</v>
      </c>
      <c r="W469">
        <f t="shared" si="22"/>
        <v>2.3860825825521563</v>
      </c>
    </row>
    <row r="470" spans="1:26" x14ac:dyDescent="0.25">
      <c r="A470" t="s">
        <v>28</v>
      </c>
      <c r="C470">
        <v>1178.69</v>
      </c>
      <c r="I470" t="s">
        <v>28</v>
      </c>
      <c r="K470">
        <v>108.116</v>
      </c>
      <c r="P470" t="s">
        <v>28</v>
      </c>
      <c r="Q470">
        <f t="shared" si="21"/>
        <v>58.431148773614268</v>
      </c>
      <c r="W470">
        <f t="shared" si="22"/>
        <v>36.848332581315603</v>
      </c>
    </row>
    <row r="471" spans="1:26" x14ac:dyDescent="0.25">
      <c r="A471" t="s">
        <v>28</v>
      </c>
      <c r="C471">
        <v>2065.3000000000002</v>
      </c>
      <c r="I471" t="s">
        <v>28</v>
      </c>
      <c r="K471">
        <v>33.718200000000003</v>
      </c>
      <c r="P471" t="s">
        <v>28</v>
      </c>
      <c r="Q471">
        <f t="shared" si="21"/>
        <v>71.341450456255998</v>
      </c>
      <c r="W471">
        <f t="shared" si="22"/>
        <v>9.6590552290120471</v>
      </c>
    </row>
    <row r="472" spans="1:26" x14ac:dyDescent="0.25">
      <c r="A472" t="s">
        <v>28</v>
      </c>
      <c r="C472">
        <v>825.702</v>
      </c>
      <c r="I472" t="s">
        <v>28</v>
      </c>
      <c r="K472">
        <v>520.71100000000001</v>
      </c>
      <c r="P472" t="s">
        <v>28</v>
      </c>
      <c r="Q472">
        <f t="shared" si="21"/>
        <v>163.07607963023358</v>
      </c>
      <c r="W472">
        <f t="shared" si="22"/>
        <v>111.69260055908073</v>
      </c>
    </row>
    <row r="473" spans="1:26" x14ac:dyDescent="0.25">
      <c r="A473" t="s">
        <v>28</v>
      </c>
      <c r="C473">
        <v>1008.14</v>
      </c>
      <c r="I473" t="s">
        <v>28</v>
      </c>
      <c r="K473">
        <v>136.494</v>
      </c>
      <c r="P473" t="s">
        <v>28</v>
      </c>
      <c r="Q473">
        <f t="shared" si="21"/>
        <v>63.902447981537662</v>
      </c>
      <c r="W473">
        <f t="shared" si="22"/>
        <v>27.179794786031874</v>
      </c>
    </row>
    <row r="474" spans="1:26" x14ac:dyDescent="0.25">
      <c r="A474" t="s">
        <v>28</v>
      </c>
      <c r="C474">
        <v>2304.46</v>
      </c>
      <c r="I474" t="s">
        <v>28</v>
      </c>
      <c r="K474">
        <v>1578.35</v>
      </c>
      <c r="P474" t="s">
        <v>28</v>
      </c>
      <c r="Q474">
        <f t="shared" si="21"/>
        <v>94.237602077183269</v>
      </c>
      <c r="W474">
        <f t="shared" si="22"/>
        <v>4.2892477863636795</v>
      </c>
    </row>
    <row r="475" spans="1:26" x14ac:dyDescent="0.25">
      <c r="A475" t="s">
        <v>28</v>
      </c>
      <c r="C475">
        <v>903.01800000000003</v>
      </c>
      <c r="I475" t="s">
        <v>28</v>
      </c>
      <c r="K475">
        <v>384.08300000000003</v>
      </c>
      <c r="P475" t="s">
        <v>28</v>
      </c>
      <c r="Q475">
        <f t="shared" si="21"/>
        <v>129.74839745625147</v>
      </c>
      <c r="W475">
        <f t="shared" si="22"/>
        <v>64.812562047359776</v>
      </c>
    </row>
    <row r="476" spans="1:26" x14ac:dyDescent="0.25">
      <c r="A476" t="s">
        <v>28</v>
      </c>
      <c r="C476">
        <v>1331.69</v>
      </c>
      <c r="I476" t="s">
        <v>28</v>
      </c>
      <c r="K476">
        <v>60.612200000000001</v>
      </c>
      <c r="P476" t="s">
        <v>28</v>
      </c>
      <c r="Q476">
        <f t="shared" si="21"/>
        <v>115.94135637215591</v>
      </c>
      <c r="S476" s="1" t="s">
        <v>34</v>
      </c>
      <c r="T476" s="1">
        <f>AVERAGEA(Q432:Q479)</f>
        <v>94.000225373119704</v>
      </c>
      <c r="W476">
        <f t="shared" si="22"/>
        <v>42.885047494543308</v>
      </c>
      <c r="Y476" s="1" t="s">
        <v>34</v>
      </c>
      <c r="Z476" s="1">
        <f>AVERAGEA(W432:W479)</f>
        <v>43.804886793056305</v>
      </c>
    </row>
    <row r="477" spans="1:26" x14ac:dyDescent="0.25">
      <c r="A477" t="s">
        <v>28</v>
      </c>
      <c r="C477">
        <v>1833.5</v>
      </c>
      <c r="I477" t="s">
        <v>28</v>
      </c>
      <c r="K477">
        <v>915.87900000000002</v>
      </c>
      <c r="P477" t="s">
        <v>28</v>
      </c>
      <c r="Q477">
        <f t="shared" si="21"/>
        <v>31.990923391354027</v>
      </c>
      <c r="S477" s="1" t="s">
        <v>5</v>
      </c>
      <c r="T477" s="1">
        <f>TRIMMEAN(Q432:Q479,0.1)</f>
        <v>94.576216219891421</v>
      </c>
      <c r="W477">
        <f t="shared" si="22"/>
        <v>10.07197145435005</v>
      </c>
      <c r="Y477" s="1" t="s">
        <v>5</v>
      </c>
      <c r="Z477" s="1">
        <f>TRIMMEAN(W432:W479,0.1)</f>
        <v>41.464489105777176</v>
      </c>
    </row>
    <row r="478" spans="1:26" x14ac:dyDescent="0.25">
      <c r="A478" t="s">
        <v>28</v>
      </c>
      <c r="C478">
        <v>1638.39</v>
      </c>
      <c r="E478" s="1" t="s">
        <v>28</v>
      </c>
      <c r="F478" s="1">
        <f>AVERAGEA(C434:C481)</f>
        <v>1328.3355833333333</v>
      </c>
      <c r="I478" t="s">
        <v>28</v>
      </c>
      <c r="K478">
        <v>606.01700000000005</v>
      </c>
      <c r="M478" s="1" t="s">
        <v>28</v>
      </c>
      <c r="N478" s="1">
        <f>AVERAGEA(K434:K481)</f>
        <v>619.01542916666654</v>
      </c>
      <c r="P478" t="s">
        <v>28</v>
      </c>
      <c r="Q478">
        <f t="shared" si="21"/>
        <v>118.62265813360526</v>
      </c>
      <c r="S478" s="1" t="s">
        <v>6</v>
      </c>
      <c r="T478" s="1">
        <f>_xlfn.STDEV.S(Q432:Q479)</f>
        <v>37.280581949368987</v>
      </c>
      <c r="W478">
        <f t="shared" si="22"/>
        <v>86.98273122514351</v>
      </c>
      <c r="Y478" s="1" t="s">
        <v>6</v>
      </c>
      <c r="Z478" s="1">
        <f>_xlfn.STDEV.S(W432:W479)</f>
        <v>37.975481852258369</v>
      </c>
    </row>
    <row r="479" spans="1:26" x14ac:dyDescent="0.25">
      <c r="A479" t="s">
        <v>28</v>
      </c>
      <c r="C479">
        <v>452.07</v>
      </c>
      <c r="E479" s="1" t="s">
        <v>5</v>
      </c>
      <c r="F479" s="1">
        <f>TRIMMEAN(C434:C481,0.1)</f>
        <v>1336.4750227272725</v>
      </c>
      <c r="I479" t="s">
        <v>28</v>
      </c>
      <c r="K479">
        <v>142.32900000000001</v>
      </c>
      <c r="M479" s="1" t="s">
        <v>5</v>
      </c>
      <c r="N479" s="1">
        <f>TRIMMEAN(K434:K481,0.1)</f>
        <v>585.94281136363622</v>
      </c>
      <c r="P479" t="s">
        <v>28</v>
      </c>
      <c r="Q479">
        <f t="shared" si="21"/>
        <v>51.732423356866946</v>
      </c>
      <c r="S479" s="1" t="s">
        <v>7</v>
      </c>
      <c r="T479" s="1">
        <f>T478/SQRT(100)</f>
        <v>3.7280581949368985</v>
      </c>
      <c r="W479">
        <f t="shared" si="22"/>
        <v>25.769652262928123</v>
      </c>
      <c r="Y479" s="1" t="s">
        <v>7</v>
      </c>
      <c r="Z479" s="1">
        <f>Z478/SQRT(100)</f>
        <v>3.7975481852258368</v>
      </c>
    </row>
    <row r="480" spans="1:26" x14ac:dyDescent="0.25">
      <c r="A480" t="s">
        <v>28</v>
      </c>
      <c r="C480">
        <v>1676.28</v>
      </c>
      <c r="E480" s="1" t="s">
        <v>6</v>
      </c>
      <c r="F480" s="1">
        <f>_xlfn.STDEV.S(C434:C481)</f>
        <v>526.81920042377124</v>
      </c>
      <c r="I480" t="s">
        <v>28</v>
      </c>
      <c r="K480">
        <v>1229.17</v>
      </c>
      <c r="M480" s="1" t="s">
        <v>6</v>
      </c>
      <c r="N480" s="1">
        <f>_xlfn.STDEV.S(K434:K481)</f>
        <v>536.63896696367954</v>
      </c>
    </row>
    <row r="481" spans="1:14" x14ac:dyDescent="0.25">
      <c r="A481" t="s">
        <v>28</v>
      </c>
      <c r="C481">
        <v>731.04100000000005</v>
      </c>
      <c r="E481" s="1" t="s">
        <v>7</v>
      </c>
      <c r="F481" s="1">
        <f>F480/SQRT(48)</f>
        <v>76.039801794731943</v>
      </c>
      <c r="I481" t="s">
        <v>28</v>
      </c>
      <c r="K481">
        <v>364.15600000000001</v>
      </c>
      <c r="M481" s="1" t="s">
        <v>7</v>
      </c>
      <c r="N481" s="1">
        <f t="shared" ref="N481" si="23">N480/SQRT(48)</f>
        <v>77.45716300853077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Analysis</vt:lpstr>
    </vt:vector>
  </TitlesOfParts>
  <Company>Noldus I.T.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Lucía Torres Ruiz</dc:creator>
  <cp:lastModifiedBy>Monica Lucía Torres Ruiz</cp:lastModifiedBy>
  <dcterms:created xsi:type="dcterms:W3CDTF">2021-11-22T12:05:51Z</dcterms:created>
  <dcterms:modified xsi:type="dcterms:W3CDTF">2023-05-19T07:51:59Z</dcterms:modified>
</cp:coreProperties>
</file>