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CA9EE6A7-4B0E-4D60-BC04-A5AD71A011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F49" i="2"/>
  <c r="F192" i="2" l="1"/>
  <c r="G339" i="2" s="1"/>
  <c r="G284" i="2" l="1"/>
  <c r="G266" i="2"/>
  <c r="G248" i="2"/>
  <c r="G367" i="2"/>
  <c r="G245" i="2"/>
  <c r="G271" i="2"/>
  <c r="G253" i="2"/>
  <c r="G287" i="2"/>
  <c r="G275" i="2"/>
  <c r="G263" i="2"/>
  <c r="G338" i="2"/>
  <c r="G370" i="2"/>
  <c r="G358" i="2"/>
  <c r="G346" i="2"/>
  <c r="G285" i="2"/>
  <c r="G279" i="2"/>
  <c r="G273" i="2"/>
  <c r="G267" i="2"/>
  <c r="G261" i="2"/>
  <c r="G255" i="2"/>
  <c r="G249" i="2"/>
  <c r="G380" i="2"/>
  <c r="G374" i="2"/>
  <c r="G368" i="2"/>
  <c r="G362" i="2"/>
  <c r="G356" i="2"/>
  <c r="G350" i="2"/>
  <c r="G344" i="2"/>
  <c r="G278" i="2"/>
  <c r="G260" i="2"/>
  <c r="G373" i="2"/>
  <c r="G355" i="2"/>
  <c r="G343" i="2"/>
  <c r="G283" i="2"/>
  <c r="G265" i="2"/>
  <c r="G378" i="2"/>
  <c r="G372" i="2"/>
  <c r="G366" i="2"/>
  <c r="G360" i="2"/>
  <c r="G354" i="2"/>
  <c r="G348" i="2"/>
  <c r="G342" i="2"/>
  <c r="G288" i="2"/>
  <c r="G282" i="2"/>
  <c r="G276" i="2"/>
  <c r="G270" i="2"/>
  <c r="G264" i="2"/>
  <c r="G258" i="2"/>
  <c r="G252" i="2"/>
  <c r="G246" i="2"/>
  <c r="G377" i="2"/>
  <c r="G371" i="2"/>
  <c r="G365" i="2"/>
  <c r="G359" i="2"/>
  <c r="G353" i="2"/>
  <c r="G347" i="2"/>
  <c r="G341" i="2"/>
  <c r="G272" i="2"/>
  <c r="G254" i="2"/>
  <c r="G379" i="2"/>
  <c r="G361" i="2"/>
  <c r="G349" i="2"/>
  <c r="G277" i="2"/>
  <c r="G259" i="2"/>
  <c r="G247" i="2"/>
  <c r="G281" i="2"/>
  <c r="G269" i="2"/>
  <c r="G257" i="2"/>
  <c r="G251" i="2"/>
  <c r="G376" i="2"/>
  <c r="G364" i="2"/>
  <c r="G352" i="2"/>
  <c r="G340" i="2"/>
  <c r="G286" i="2"/>
  <c r="G280" i="2"/>
  <c r="G274" i="2"/>
  <c r="G268" i="2"/>
  <c r="G262" i="2"/>
  <c r="G256" i="2"/>
  <c r="G250" i="2"/>
  <c r="G381" i="2"/>
  <c r="G375" i="2"/>
  <c r="G369" i="2"/>
  <c r="G363" i="2"/>
  <c r="G357" i="2"/>
  <c r="G351" i="2"/>
  <c r="G345" i="2"/>
  <c r="F480" i="2"/>
  <c r="F481" i="2" s="1"/>
  <c r="F479" i="2"/>
  <c r="F478" i="2"/>
  <c r="F431" i="2"/>
  <c r="F432" i="2" s="1"/>
  <c r="F430" i="2"/>
  <c r="F429" i="2"/>
  <c r="F382" i="2"/>
  <c r="F383" i="2" s="1"/>
  <c r="F381" i="2"/>
  <c r="F380" i="2"/>
  <c r="F337" i="2"/>
  <c r="F338" i="2" s="1"/>
  <c r="F336" i="2"/>
  <c r="F335" i="2"/>
  <c r="F288" i="2"/>
  <c r="F289" i="2" s="1"/>
  <c r="F287" i="2"/>
  <c r="F286" i="2"/>
  <c r="F243" i="2"/>
  <c r="F244" i="2" s="1"/>
  <c r="F242" i="2"/>
  <c r="F241" i="2"/>
  <c r="F194" i="2"/>
  <c r="F195" i="2" s="1"/>
  <c r="F193" i="2"/>
  <c r="F147" i="2"/>
  <c r="F148" i="2" s="1"/>
  <c r="F146" i="2"/>
  <c r="F145" i="2"/>
  <c r="F99" i="2"/>
  <c r="F100" i="2" s="1"/>
  <c r="F98" i="2"/>
  <c r="F97" i="2"/>
  <c r="F51" i="2"/>
  <c r="F52" i="2" s="1"/>
  <c r="F50" i="2"/>
  <c r="G383" i="2"/>
  <c r="G176" i="2" l="1"/>
  <c r="G182" i="2"/>
  <c r="G188" i="2"/>
  <c r="G194" i="2"/>
  <c r="G171" i="2"/>
  <c r="G177" i="2"/>
  <c r="G183" i="2"/>
  <c r="G189" i="2"/>
  <c r="G195" i="2"/>
  <c r="G172" i="2"/>
  <c r="G178" i="2"/>
  <c r="G184" i="2"/>
  <c r="G190" i="2"/>
  <c r="G173" i="2"/>
  <c r="G179" i="2"/>
  <c r="G185" i="2"/>
  <c r="G191" i="2"/>
  <c r="G174" i="2"/>
  <c r="G180" i="2"/>
  <c r="G186" i="2"/>
  <c r="G192" i="2"/>
  <c r="G175" i="2"/>
  <c r="G181" i="2"/>
  <c r="G187" i="2"/>
  <c r="G193" i="2"/>
  <c r="G433" i="2"/>
  <c r="G439" i="2"/>
  <c r="G445" i="2"/>
  <c r="G451" i="2"/>
  <c r="G457" i="2"/>
  <c r="G463" i="2"/>
  <c r="G469" i="2"/>
  <c r="G475" i="2"/>
  <c r="G440" i="2"/>
  <c r="G452" i="2"/>
  <c r="G464" i="2"/>
  <c r="G476" i="2"/>
  <c r="G435" i="2"/>
  <c r="G441" i="2"/>
  <c r="G447" i="2"/>
  <c r="G453" i="2"/>
  <c r="G459" i="2"/>
  <c r="G465" i="2"/>
  <c r="G471" i="2"/>
  <c r="G477" i="2"/>
  <c r="G443" i="2"/>
  <c r="G449" i="2"/>
  <c r="G461" i="2"/>
  <c r="G479" i="2"/>
  <c r="G436" i="2"/>
  <c r="G442" i="2"/>
  <c r="G448" i="2"/>
  <c r="G454" i="2"/>
  <c r="G460" i="2"/>
  <c r="G466" i="2"/>
  <c r="G472" i="2"/>
  <c r="G478" i="2"/>
  <c r="G437" i="2"/>
  <c r="G455" i="2"/>
  <c r="G467" i="2"/>
  <c r="G473" i="2"/>
  <c r="G438" i="2"/>
  <c r="G444" i="2"/>
  <c r="G450" i="2"/>
  <c r="G456" i="2"/>
  <c r="G462" i="2"/>
  <c r="G468" i="2"/>
  <c r="G474" i="2"/>
  <c r="G432" i="2"/>
  <c r="G434" i="2"/>
  <c r="G446" i="2"/>
  <c r="G458" i="2"/>
  <c r="G470" i="2"/>
  <c r="G296" i="2"/>
  <c r="G302" i="2"/>
  <c r="G308" i="2"/>
  <c r="G314" i="2"/>
  <c r="G320" i="2"/>
  <c r="G326" i="2"/>
  <c r="G332" i="2"/>
  <c r="G290" i="2"/>
  <c r="G291" i="2"/>
  <c r="G309" i="2"/>
  <c r="G321" i="2"/>
  <c r="G333" i="2"/>
  <c r="G300" i="2"/>
  <c r="G324" i="2"/>
  <c r="G292" i="2"/>
  <c r="G298" i="2"/>
  <c r="G304" i="2"/>
  <c r="G310" i="2"/>
  <c r="G316" i="2"/>
  <c r="G322" i="2"/>
  <c r="G328" i="2"/>
  <c r="G334" i="2"/>
  <c r="G293" i="2"/>
  <c r="G299" i="2"/>
  <c r="G305" i="2"/>
  <c r="G311" i="2"/>
  <c r="G317" i="2"/>
  <c r="G323" i="2"/>
  <c r="G329" i="2"/>
  <c r="G335" i="2"/>
  <c r="G306" i="2"/>
  <c r="G318" i="2"/>
  <c r="G336" i="2"/>
  <c r="G295" i="2"/>
  <c r="G301" i="2"/>
  <c r="G307" i="2"/>
  <c r="G313" i="2"/>
  <c r="G319" i="2"/>
  <c r="G325" i="2"/>
  <c r="G331" i="2"/>
  <c r="G337" i="2"/>
  <c r="G297" i="2"/>
  <c r="G303" i="2"/>
  <c r="G315" i="2"/>
  <c r="G327" i="2"/>
  <c r="G294" i="2"/>
  <c r="G312" i="2"/>
  <c r="G330" i="2"/>
  <c r="G161" i="2"/>
  <c r="G385" i="2"/>
  <c r="G391" i="2"/>
  <c r="G397" i="2"/>
  <c r="G403" i="2"/>
  <c r="G409" i="2"/>
  <c r="G415" i="2"/>
  <c r="G421" i="2"/>
  <c r="G427" i="2"/>
  <c r="G200" i="2"/>
  <c r="G206" i="2"/>
  <c r="G212" i="2"/>
  <c r="G218" i="2"/>
  <c r="G224" i="2"/>
  <c r="G230" i="2"/>
  <c r="G236" i="2"/>
  <c r="G242" i="2"/>
  <c r="G6" i="2"/>
  <c r="G12" i="2"/>
  <c r="G18" i="2"/>
  <c r="G24" i="2"/>
  <c r="G30" i="2"/>
  <c r="G36" i="2"/>
  <c r="G42" i="2"/>
  <c r="G48" i="2"/>
  <c r="G54" i="2"/>
  <c r="G60" i="2"/>
  <c r="G66" i="2"/>
  <c r="G72" i="2"/>
  <c r="G78" i="2"/>
  <c r="G84" i="2"/>
  <c r="G90" i="2"/>
  <c r="G96" i="2"/>
  <c r="G102" i="2"/>
  <c r="G108" i="2"/>
  <c r="G114" i="2"/>
  <c r="G120" i="2"/>
  <c r="G126" i="2"/>
  <c r="G132" i="2"/>
  <c r="G138" i="2"/>
  <c r="G144" i="2"/>
  <c r="G150" i="2"/>
  <c r="G156" i="2"/>
  <c r="G162" i="2"/>
  <c r="G168" i="2"/>
  <c r="G400" i="2"/>
  <c r="G418" i="2"/>
  <c r="G203" i="2"/>
  <c r="G221" i="2"/>
  <c r="G239" i="2"/>
  <c r="G15" i="2"/>
  <c r="G27" i="2"/>
  <c r="G39" i="2"/>
  <c r="G51" i="2"/>
  <c r="G69" i="2"/>
  <c r="G87" i="2"/>
  <c r="G105" i="2"/>
  <c r="G123" i="2"/>
  <c r="G141" i="2"/>
  <c r="G165" i="2"/>
  <c r="G53" i="2"/>
  <c r="G77" i="2"/>
  <c r="G101" i="2"/>
  <c r="G125" i="2"/>
  <c r="G149" i="2"/>
  <c r="G386" i="2"/>
  <c r="G392" i="2"/>
  <c r="G398" i="2"/>
  <c r="G404" i="2"/>
  <c r="G410" i="2"/>
  <c r="G416" i="2"/>
  <c r="G422" i="2"/>
  <c r="G428" i="2"/>
  <c r="G201" i="2"/>
  <c r="G207" i="2"/>
  <c r="G213" i="2"/>
  <c r="G219" i="2"/>
  <c r="G225" i="2"/>
  <c r="G231" i="2"/>
  <c r="G237" i="2"/>
  <c r="G243" i="2"/>
  <c r="G7" i="2"/>
  <c r="G13" i="2"/>
  <c r="G19" i="2"/>
  <c r="G25" i="2"/>
  <c r="G31" i="2"/>
  <c r="G37" i="2"/>
  <c r="G43" i="2"/>
  <c r="G49" i="2"/>
  <c r="G55" i="2"/>
  <c r="G61" i="2"/>
  <c r="G67" i="2"/>
  <c r="G73" i="2"/>
  <c r="G79" i="2"/>
  <c r="G85" i="2"/>
  <c r="G91" i="2"/>
  <c r="G97" i="2"/>
  <c r="G103" i="2"/>
  <c r="G109" i="2"/>
  <c r="G115" i="2"/>
  <c r="G121" i="2"/>
  <c r="G127" i="2"/>
  <c r="G133" i="2"/>
  <c r="G139" i="2"/>
  <c r="G145" i="2"/>
  <c r="G151" i="2"/>
  <c r="G157" i="2"/>
  <c r="G163" i="2"/>
  <c r="G169" i="2"/>
  <c r="G388" i="2"/>
  <c r="G406" i="2"/>
  <c r="G430" i="2"/>
  <c r="G215" i="2"/>
  <c r="G233" i="2"/>
  <c r="G9" i="2"/>
  <c r="G21" i="2"/>
  <c r="G33" i="2"/>
  <c r="G45" i="2"/>
  <c r="G57" i="2"/>
  <c r="G75" i="2"/>
  <c r="G81" i="2"/>
  <c r="G99" i="2"/>
  <c r="G117" i="2"/>
  <c r="G135" i="2"/>
  <c r="G153" i="2"/>
  <c r="G65" i="2"/>
  <c r="G89" i="2"/>
  <c r="G107" i="2"/>
  <c r="G131" i="2"/>
  <c r="G155" i="2"/>
  <c r="G387" i="2"/>
  <c r="G393" i="2"/>
  <c r="G399" i="2"/>
  <c r="G405" i="2"/>
  <c r="G411" i="2"/>
  <c r="G417" i="2"/>
  <c r="G423" i="2"/>
  <c r="G429" i="2"/>
  <c r="G202" i="2"/>
  <c r="G208" i="2"/>
  <c r="G214" i="2"/>
  <c r="G220" i="2"/>
  <c r="G226" i="2"/>
  <c r="G232" i="2"/>
  <c r="G238" i="2"/>
  <c r="G244" i="2"/>
  <c r="G8" i="2"/>
  <c r="G14" i="2"/>
  <c r="G20" i="2"/>
  <c r="G26" i="2"/>
  <c r="G32" i="2"/>
  <c r="G38" i="2"/>
  <c r="G44" i="2"/>
  <c r="G50" i="2"/>
  <c r="G56" i="2"/>
  <c r="G62" i="2"/>
  <c r="G68" i="2"/>
  <c r="G74" i="2"/>
  <c r="G80" i="2"/>
  <c r="G86" i="2"/>
  <c r="G92" i="2"/>
  <c r="G98" i="2"/>
  <c r="G104" i="2"/>
  <c r="G110" i="2"/>
  <c r="G116" i="2"/>
  <c r="G122" i="2"/>
  <c r="G128" i="2"/>
  <c r="G134" i="2"/>
  <c r="G140" i="2"/>
  <c r="G146" i="2"/>
  <c r="G152" i="2"/>
  <c r="G158" i="2"/>
  <c r="G164" i="2"/>
  <c r="G170" i="2"/>
  <c r="G394" i="2"/>
  <c r="G412" i="2"/>
  <c r="G424" i="2"/>
  <c r="G209" i="2"/>
  <c r="G227" i="2"/>
  <c r="G197" i="2"/>
  <c r="G63" i="2"/>
  <c r="G93" i="2"/>
  <c r="G111" i="2"/>
  <c r="G129" i="2"/>
  <c r="G147" i="2"/>
  <c r="G159" i="2"/>
  <c r="G83" i="2"/>
  <c r="G113" i="2"/>
  <c r="G137" i="2"/>
  <c r="G167" i="2"/>
  <c r="G389" i="2"/>
  <c r="G395" i="2"/>
  <c r="G401" i="2"/>
  <c r="G407" i="2"/>
  <c r="G413" i="2"/>
  <c r="G419" i="2"/>
  <c r="G425" i="2"/>
  <c r="G198" i="2"/>
  <c r="G204" i="2"/>
  <c r="G210" i="2"/>
  <c r="G216" i="2"/>
  <c r="G222" i="2"/>
  <c r="G228" i="2"/>
  <c r="G234" i="2"/>
  <c r="G240" i="2"/>
  <c r="G10" i="2"/>
  <c r="G16" i="2"/>
  <c r="G22" i="2"/>
  <c r="G28" i="2"/>
  <c r="G34" i="2"/>
  <c r="G40" i="2"/>
  <c r="G46" i="2"/>
  <c r="G52" i="2"/>
  <c r="G58" i="2"/>
  <c r="G64" i="2"/>
  <c r="G70" i="2"/>
  <c r="G76" i="2"/>
  <c r="G82" i="2"/>
  <c r="G88" i="2"/>
  <c r="G94" i="2"/>
  <c r="G100" i="2"/>
  <c r="G106" i="2"/>
  <c r="G112" i="2"/>
  <c r="G118" i="2"/>
  <c r="G124" i="2"/>
  <c r="G130" i="2"/>
  <c r="G136" i="2"/>
  <c r="G142" i="2"/>
  <c r="G148" i="2"/>
  <c r="G154" i="2"/>
  <c r="G160" i="2"/>
  <c r="G166" i="2"/>
  <c r="G384" i="2"/>
  <c r="G390" i="2"/>
  <c r="G396" i="2"/>
  <c r="G402" i="2"/>
  <c r="G408" i="2"/>
  <c r="G414" i="2"/>
  <c r="G420" i="2"/>
  <c r="G426" i="2"/>
  <c r="G199" i="2"/>
  <c r="G205" i="2"/>
  <c r="G211" i="2"/>
  <c r="G217" i="2"/>
  <c r="G223" i="2"/>
  <c r="G229" i="2"/>
  <c r="G235" i="2"/>
  <c r="G241" i="2"/>
  <c r="G11" i="2"/>
  <c r="G17" i="2"/>
  <c r="G23" i="2"/>
  <c r="G29" i="2"/>
  <c r="G35" i="2"/>
  <c r="G41" i="2"/>
  <c r="G47" i="2"/>
  <c r="G59" i="2"/>
  <c r="G71" i="2"/>
  <c r="G95" i="2"/>
  <c r="G119" i="2"/>
  <c r="G143" i="2"/>
  <c r="M13" i="2" l="1"/>
  <c r="M12" i="2"/>
  <c r="M16" i="2"/>
  <c r="M15" i="2"/>
  <c r="J192" i="2"/>
  <c r="J193" i="2"/>
  <c r="M5" i="2" s="1"/>
  <c r="J194" i="2"/>
  <c r="J427" i="2"/>
  <c r="M8" i="2" s="1"/>
  <c r="J428" i="2"/>
  <c r="J429" i="2"/>
  <c r="J430" i="2" s="1"/>
  <c r="O8" i="2" s="1"/>
  <c r="J286" i="2"/>
  <c r="J285" i="2"/>
  <c r="M6" i="2" s="1"/>
  <c r="J287" i="2"/>
  <c r="J288" i="2" s="1"/>
  <c r="O6" i="2" s="1"/>
  <c r="J380" i="2"/>
  <c r="J379" i="2"/>
  <c r="J378" i="2"/>
  <c r="M7" i="2" s="1"/>
  <c r="J478" i="2"/>
  <c r="J479" i="2" s="1"/>
  <c r="O9" i="2" s="1"/>
  <c r="J477" i="2"/>
  <c r="J476" i="2"/>
  <c r="M9" i="2" s="1"/>
  <c r="J381" i="2" l="1"/>
  <c r="O7" i="2" s="1"/>
  <c r="J195" i="2"/>
  <c r="O5" i="2" l="1"/>
</calcChain>
</file>

<file path=xl/sharedStrings.xml><?xml version="1.0" encoding="utf-8"?>
<sst xmlns="http://schemas.openxmlformats.org/spreadsheetml/2006/main" count="547" uniqueCount="38">
  <si>
    <t>Trimmean (10%)</t>
  </si>
  <si>
    <t>SD</t>
  </si>
  <si>
    <t>SE</t>
  </si>
  <si>
    <t>Control</t>
  </si>
  <si>
    <t>Prueba T</t>
  </si>
  <si>
    <t xml:space="preserve">Control Oct </t>
  </si>
  <si>
    <t>700 MHz 1h Oct</t>
  </si>
  <si>
    <t>3500 MHz 1h Oct</t>
  </si>
  <si>
    <t>Control Oct</t>
  </si>
  <si>
    <t>Control Feb 700 MHz</t>
  </si>
  <si>
    <t>Control Feb 700</t>
  </si>
  <si>
    <t>Control Feb3500MHz</t>
  </si>
  <si>
    <t>Control Feb 3500</t>
  </si>
  <si>
    <t>Control Mar 700 MHz</t>
  </si>
  <si>
    <t>Control Mar 700</t>
  </si>
  <si>
    <t>700 1h Oct</t>
  </si>
  <si>
    <t>700 MHz 1h Mar</t>
  </si>
  <si>
    <t>700 MHz 4h Feb</t>
  </si>
  <si>
    <t>700 4hFeb</t>
  </si>
  <si>
    <t>700 MHz 4h Mar</t>
  </si>
  <si>
    <t>3500 1hOct</t>
  </si>
  <si>
    <t>3500 4h Feb</t>
  </si>
  <si>
    <t>%</t>
  </si>
  <si>
    <t>700 1h</t>
  </si>
  <si>
    <t>700 4h</t>
  </si>
  <si>
    <t>3500 1h</t>
  </si>
  <si>
    <t>3500 4h</t>
  </si>
  <si>
    <t>700 MHz 1h</t>
  </si>
  <si>
    <t>700 MHz 4h</t>
  </si>
  <si>
    <t>3500 MHz 1h</t>
  </si>
  <si>
    <t>3500 MHz 4h</t>
  </si>
  <si>
    <t>C vs 700 MHz 1h</t>
  </si>
  <si>
    <t>C vs 700 MHz 4h</t>
  </si>
  <si>
    <t>C vs 3500 MHz 1h</t>
  </si>
  <si>
    <t>C vs 3500 MHz 4h</t>
  </si>
  <si>
    <t>Time in Center</t>
  </si>
  <si>
    <t>Time in center</t>
  </si>
  <si>
    <t>Thigmotaxis Tapping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</si>
</sst>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164" fontId="0" fillId="0" borderId="0" xfId="0" applyNumberFormat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81"/>
  <sheetViews>
    <sheetView tabSelected="1" workbookViewId="0">
      <selection activeCell="O24" sqref="O24"/>
    </sheetView>
  </sheetViews>
  <sheetFormatPr baseColWidth="10" defaultColWidth="9.140625" defaultRowHeight="15" x14ac:dyDescent="0.25"/>
  <cols>
    <col min="2" max="2" width="15.42578125" bestFit="1" customWidth="1"/>
    <col min="3" max="3" width="9.140625" style="8"/>
    <col min="5" max="5" width="15.7109375" bestFit="1" customWidth="1"/>
    <col min="9" max="9" width="15.7109375" bestFit="1" customWidth="1"/>
    <col min="10" max="10" width="10.7109375" customWidth="1"/>
    <col min="12" max="12" width="11.85546875" bestFit="1" customWidth="1"/>
    <col min="13" max="13" width="13" customWidth="1"/>
  </cols>
  <sheetData>
    <row r="1" spans="1:15" x14ac:dyDescent="0.25">
      <c r="A1" t="s">
        <v>37</v>
      </c>
    </row>
    <row r="3" spans="1:15" x14ac:dyDescent="0.25">
      <c r="G3" t="s">
        <v>35</v>
      </c>
    </row>
    <row r="4" spans="1:15" x14ac:dyDescent="0.25">
      <c r="C4" s="8" t="s">
        <v>35</v>
      </c>
      <c r="G4" t="s">
        <v>22</v>
      </c>
      <c r="M4" t="s">
        <v>36</v>
      </c>
      <c r="O4" t="s">
        <v>2</v>
      </c>
    </row>
    <row r="5" spans="1:15" x14ac:dyDescent="0.25">
      <c r="A5" t="s">
        <v>5</v>
      </c>
      <c r="C5" s="8">
        <v>6.6693000000000002E-2</v>
      </c>
      <c r="G5">
        <f>C5*100/F$49</f>
        <v>0.73432979809112153</v>
      </c>
      <c r="L5" t="s">
        <v>3</v>
      </c>
      <c r="M5">
        <f>J193</f>
        <v>103.77680675551819</v>
      </c>
      <c r="O5">
        <f>J195</f>
        <v>9.4566745351887906</v>
      </c>
    </row>
    <row r="6" spans="1:15" x14ac:dyDescent="0.25">
      <c r="A6" t="s">
        <v>5</v>
      </c>
      <c r="C6" s="8">
        <v>0</v>
      </c>
      <c r="G6">
        <f t="shared" ref="G6:G69" si="0">C6*100/F$49</f>
        <v>0</v>
      </c>
      <c r="L6" t="s">
        <v>27</v>
      </c>
      <c r="M6">
        <f>J285</f>
        <v>104.70677275608087</v>
      </c>
      <c r="O6">
        <f>J288</f>
        <v>12.123231965291358</v>
      </c>
    </row>
    <row r="7" spans="1:15" x14ac:dyDescent="0.25">
      <c r="A7" t="s">
        <v>5</v>
      </c>
      <c r="C7" s="8">
        <v>0.13338700000000001</v>
      </c>
      <c r="G7">
        <f t="shared" si="0"/>
        <v>1.4686706067800284</v>
      </c>
      <c r="L7" t="s">
        <v>28</v>
      </c>
      <c r="M7">
        <f>J378</f>
        <v>127.06542217248419</v>
      </c>
      <c r="O7">
        <f>J381</f>
        <v>13.508536154679129</v>
      </c>
    </row>
    <row r="8" spans="1:15" x14ac:dyDescent="0.25">
      <c r="A8" t="s">
        <v>5</v>
      </c>
      <c r="C8" s="8">
        <v>3.0678999999999998</v>
      </c>
      <c r="G8">
        <f t="shared" si="0"/>
        <v>33.779412945342862</v>
      </c>
      <c r="L8" t="s">
        <v>29</v>
      </c>
      <c r="M8">
        <f>J427</f>
        <v>80.188166436645687</v>
      </c>
      <c r="O8">
        <f>J430</f>
        <v>11.54772097989802</v>
      </c>
    </row>
    <row r="9" spans="1:15" x14ac:dyDescent="0.25">
      <c r="A9" t="s">
        <v>5</v>
      </c>
      <c r="C9" s="8">
        <v>22.642499999999998</v>
      </c>
      <c r="G9">
        <f t="shared" si="0"/>
        <v>249.30746035233412</v>
      </c>
      <c r="L9" t="s">
        <v>30</v>
      </c>
      <c r="M9">
        <f>J476</f>
        <v>72.426913340868296</v>
      </c>
      <c r="O9">
        <f>J479</f>
        <v>7.7514426671638486</v>
      </c>
    </row>
    <row r="10" spans="1:15" x14ac:dyDescent="0.25">
      <c r="A10" t="s">
        <v>5</v>
      </c>
      <c r="C10" s="8">
        <v>0</v>
      </c>
      <c r="G10">
        <f t="shared" si="0"/>
        <v>0</v>
      </c>
    </row>
    <row r="11" spans="1:15" x14ac:dyDescent="0.25">
      <c r="A11" t="s">
        <v>5</v>
      </c>
      <c r="C11" s="8">
        <v>27.744499999999999</v>
      </c>
      <c r="G11">
        <f t="shared" si="0"/>
        <v>305.48353025263702</v>
      </c>
      <c r="L11" s="3" t="s">
        <v>4</v>
      </c>
    </row>
    <row r="12" spans="1:15" x14ac:dyDescent="0.25">
      <c r="A12" t="s">
        <v>5</v>
      </c>
      <c r="C12" s="8">
        <v>0.100041</v>
      </c>
      <c r="G12">
        <f t="shared" si="0"/>
        <v>1.1015112130333602</v>
      </c>
      <c r="L12" s="3" t="s">
        <v>31</v>
      </c>
      <c r="M12" s="4">
        <f>_xlfn.T.TEST(G5:G195,G197:G288,2,2)</f>
        <v>0.69683382328186472</v>
      </c>
    </row>
    <row r="13" spans="1:15" x14ac:dyDescent="0.25">
      <c r="A13" t="s">
        <v>5</v>
      </c>
      <c r="C13" s="8">
        <v>0</v>
      </c>
      <c r="G13">
        <f t="shared" si="0"/>
        <v>0</v>
      </c>
      <c r="L13" s="3" t="s">
        <v>32</v>
      </c>
      <c r="M13" s="4">
        <f>_xlfn.T.TEST(G5:G195,G290:G381,2,2)</f>
        <v>0.35139217771080133</v>
      </c>
    </row>
    <row r="14" spans="1:15" x14ac:dyDescent="0.25">
      <c r="A14" t="s">
        <v>5</v>
      </c>
      <c r="C14" s="8">
        <v>1.93411</v>
      </c>
      <c r="G14">
        <f t="shared" si="0"/>
        <v>21.295707282413733</v>
      </c>
      <c r="L14" s="3"/>
      <c r="M14" s="4"/>
    </row>
    <row r="15" spans="1:15" x14ac:dyDescent="0.25">
      <c r="A15" t="s">
        <v>5</v>
      </c>
      <c r="C15" s="8">
        <v>23.5428</v>
      </c>
      <c r="G15">
        <f t="shared" si="0"/>
        <v>259.22030153838716</v>
      </c>
      <c r="L15" s="3" t="s">
        <v>33</v>
      </c>
      <c r="M15" s="4">
        <f>_xlfn.T.TEST(G5:G195,G383:G430,2,2)</f>
        <v>0.14361178859815679</v>
      </c>
    </row>
    <row r="16" spans="1:15" x14ac:dyDescent="0.25">
      <c r="A16" t="s">
        <v>5</v>
      </c>
      <c r="C16" s="8">
        <v>0</v>
      </c>
      <c r="G16">
        <f t="shared" si="0"/>
        <v>0</v>
      </c>
      <c r="L16" s="3" t="s">
        <v>34</v>
      </c>
      <c r="M16" s="4">
        <f>_xlfn.T.TEST(G5:G195,G432:G479,2,2)</f>
        <v>5.6233032655670021E-2</v>
      </c>
    </row>
    <row r="17" spans="1:19" x14ac:dyDescent="0.25">
      <c r="A17" t="s">
        <v>5</v>
      </c>
      <c r="C17" s="8">
        <v>6.9361300000000004</v>
      </c>
      <c r="G17">
        <f t="shared" si="0"/>
        <v>76.370937616148183</v>
      </c>
    </row>
    <row r="18" spans="1:19" x14ac:dyDescent="0.25">
      <c r="A18" t="s">
        <v>5</v>
      </c>
      <c r="C18" s="8">
        <v>30.879100000000001</v>
      </c>
      <c r="G18">
        <f t="shared" si="0"/>
        <v>339.99735007025555</v>
      </c>
    </row>
    <row r="19" spans="1:19" x14ac:dyDescent="0.25">
      <c r="A19" t="s">
        <v>5</v>
      </c>
      <c r="C19" s="8">
        <v>0</v>
      </c>
      <c r="G19">
        <f t="shared" si="0"/>
        <v>0</v>
      </c>
    </row>
    <row r="20" spans="1:19" x14ac:dyDescent="0.25">
      <c r="A20" t="s">
        <v>5</v>
      </c>
      <c r="C20" s="8">
        <v>0.13338700000000001</v>
      </c>
      <c r="G20">
        <f t="shared" si="0"/>
        <v>1.4686706067800284</v>
      </c>
    </row>
    <row r="21" spans="1:19" x14ac:dyDescent="0.25">
      <c r="A21" t="s">
        <v>5</v>
      </c>
      <c r="C21" s="8">
        <v>8.5367800000000003</v>
      </c>
      <c r="G21">
        <f t="shared" si="0"/>
        <v>93.995050961095231</v>
      </c>
    </row>
    <row r="22" spans="1:19" x14ac:dyDescent="0.25">
      <c r="A22" t="s">
        <v>5</v>
      </c>
      <c r="C22" s="8">
        <v>6.6694000000000003E-2</v>
      </c>
      <c r="G22">
        <f t="shared" si="0"/>
        <v>0.73434080868890683</v>
      </c>
    </row>
    <row r="23" spans="1:19" x14ac:dyDescent="0.25">
      <c r="A23" t="s">
        <v>5</v>
      </c>
      <c r="C23" s="8">
        <v>0</v>
      </c>
      <c r="G23">
        <f t="shared" si="0"/>
        <v>0</v>
      </c>
    </row>
    <row r="24" spans="1:19" x14ac:dyDescent="0.25">
      <c r="A24" t="s">
        <v>5</v>
      </c>
      <c r="C24" s="8">
        <v>0</v>
      </c>
      <c r="G24">
        <f t="shared" si="0"/>
        <v>0</v>
      </c>
    </row>
    <row r="25" spans="1:19" x14ac:dyDescent="0.25">
      <c r="A25" t="s">
        <v>5</v>
      </c>
      <c r="C25" s="8">
        <v>0</v>
      </c>
      <c r="G25">
        <f t="shared" si="0"/>
        <v>0</v>
      </c>
    </row>
    <row r="26" spans="1:19" x14ac:dyDescent="0.25">
      <c r="A26" t="s">
        <v>5</v>
      </c>
      <c r="C26" s="8">
        <v>3.7014900000000002</v>
      </c>
      <c r="G26">
        <f t="shared" si="0"/>
        <v>40.755617596094126</v>
      </c>
    </row>
    <row r="27" spans="1:19" x14ac:dyDescent="0.25">
      <c r="A27" t="s">
        <v>5</v>
      </c>
      <c r="C27" s="8">
        <v>5.2687900000000001</v>
      </c>
      <c r="G27">
        <f t="shared" si="0"/>
        <v>58.012527504903368</v>
      </c>
    </row>
    <row r="28" spans="1:19" x14ac:dyDescent="0.25">
      <c r="A28" t="s">
        <v>5</v>
      </c>
      <c r="C28" s="8">
        <v>4.4684699999999999</v>
      </c>
      <c r="G28">
        <f t="shared" si="0"/>
        <v>49.200525885418763</v>
      </c>
      <c r="N28" s="5"/>
      <c r="O28" s="6"/>
      <c r="P28" s="7"/>
      <c r="Q28" s="7"/>
      <c r="R28" s="7"/>
    </row>
    <row r="29" spans="1:19" x14ac:dyDescent="0.25">
      <c r="A29" t="s">
        <v>5</v>
      </c>
      <c r="C29" s="8">
        <v>0.13338800000000001</v>
      </c>
      <c r="G29">
        <f t="shared" si="0"/>
        <v>1.4686816173778137</v>
      </c>
    </row>
    <row r="30" spans="1:19" x14ac:dyDescent="0.25">
      <c r="A30" t="s">
        <v>5</v>
      </c>
      <c r="C30" s="8">
        <v>0</v>
      </c>
      <c r="G30">
        <f t="shared" si="0"/>
        <v>0</v>
      </c>
      <c r="L30" s="4"/>
      <c r="M30" s="4"/>
      <c r="N30" s="4"/>
      <c r="O30" s="4"/>
      <c r="P30" s="4"/>
      <c r="Q30" s="4"/>
      <c r="S30" s="4"/>
    </row>
    <row r="31" spans="1:19" x14ac:dyDescent="0.25">
      <c r="A31" t="s">
        <v>5</v>
      </c>
      <c r="C31" s="8">
        <v>25.7105</v>
      </c>
      <c r="G31">
        <f t="shared" si="0"/>
        <v>283.08797435745549</v>
      </c>
      <c r="L31" s="4"/>
      <c r="M31" s="4"/>
      <c r="N31" s="4"/>
      <c r="O31" s="4"/>
      <c r="P31" s="4"/>
      <c r="Q31" s="4"/>
      <c r="S31" s="4"/>
    </row>
    <row r="32" spans="1:19" x14ac:dyDescent="0.25">
      <c r="A32" t="s">
        <v>5</v>
      </c>
      <c r="C32" s="8">
        <v>29.878799999999998</v>
      </c>
      <c r="G32">
        <f t="shared" si="0"/>
        <v>328.98344910567823</v>
      </c>
      <c r="L32" s="4"/>
      <c r="M32" s="4"/>
      <c r="N32" s="4"/>
      <c r="O32" s="4"/>
      <c r="P32" s="4"/>
      <c r="Q32" s="4"/>
      <c r="S32" s="4"/>
    </row>
    <row r="33" spans="1:19" x14ac:dyDescent="0.25">
      <c r="A33" t="s">
        <v>5</v>
      </c>
      <c r="C33" s="8">
        <v>30.412400000000002</v>
      </c>
      <c r="G33">
        <f t="shared" si="0"/>
        <v>334.85870408388325</v>
      </c>
    </row>
    <row r="34" spans="1:19" x14ac:dyDescent="0.25">
      <c r="A34" t="s">
        <v>5</v>
      </c>
      <c r="C34" s="8">
        <v>2.2342399999999998</v>
      </c>
      <c r="G34">
        <f t="shared" si="0"/>
        <v>24.600317995698308</v>
      </c>
      <c r="L34" s="4"/>
      <c r="M34" s="4"/>
      <c r="N34" s="4"/>
      <c r="O34" s="4"/>
      <c r="P34" s="4"/>
      <c r="Q34" s="4"/>
      <c r="S34" s="4"/>
    </row>
    <row r="35" spans="1:19" x14ac:dyDescent="0.25">
      <c r="A35" t="s">
        <v>5</v>
      </c>
      <c r="C35" s="8">
        <v>3.2012999999999998</v>
      </c>
      <c r="G35">
        <f t="shared" si="0"/>
        <v>35.248226689894103</v>
      </c>
      <c r="L35" s="4"/>
      <c r="M35" s="4"/>
      <c r="N35" s="4"/>
      <c r="O35" s="4"/>
      <c r="P35" s="4"/>
      <c r="Q35" s="4"/>
      <c r="S35" s="4"/>
    </row>
    <row r="36" spans="1:19" x14ac:dyDescent="0.25">
      <c r="A36" t="s">
        <v>5</v>
      </c>
      <c r="C36" s="8">
        <v>3.6014599999999999</v>
      </c>
      <c r="G36">
        <f t="shared" si="0"/>
        <v>39.654227499636406</v>
      </c>
    </row>
    <row r="37" spans="1:19" x14ac:dyDescent="0.25">
      <c r="A37" t="s">
        <v>5</v>
      </c>
      <c r="C37" s="8">
        <v>6.8694600000000001</v>
      </c>
      <c r="G37">
        <f t="shared" si="0"/>
        <v>75.63686106180613</v>
      </c>
    </row>
    <row r="38" spans="1:19" x14ac:dyDescent="0.25">
      <c r="A38" t="s">
        <v>5</v>
      </c>
      <c r="C38" s="8">
        <v>21.4754</v>
      </c>
      <c r="G38">
        <f t="shared" si="0"/>
        <v>236.45699167717856</v>
      </c>
    </row>
    <row r="39" spans="1:19" x14ac:dyDescent="0.25">
      <c r="A39" t="s">
        <v>5</v>
      </c>
      <c r="C39" s="8">
        <v>0</v>
      </c>
      <c r="G39">
        <f t="shared" si="0"/>
        <v>0</v>
      </c>
    </row>
    <row r="40" spans="1:19" x14ac:dyDescent="0.25">
      <c r="A40" t="s">
        <v>5</v>
      </c>
      <c r="C40" s="8">
        <v>30.8459</v>
      </c>
      <c r="G40">
        <f t="shared" si="0"/>
        <v>339.63179822378549</v>
      </c>
    </row>
    <row r="41" spans="1:19" x14ac:dyDescent="0.25">
      <c r="A41" t="s">
        <v>5</v>
      </c>
      <c r="C41" s="8">
        <v>29.878799999999998</v>
      </c>
      <c r="G41">
        <f t="shared" si="0"/>
        <v>328.98344910567823</v>
      </c>
    </row>
    <row r="42" spans="1:19" x14ac:dyDescent="0.25">
      <c r="A42" t="s">
        <v>5</v>
      </c>
      <c r="C42" s="8">
        <v>17.340399999999999</v>
      </c>
      <c r="G42">
        <f t="shared" si="0"/>
        <v>190.92816983520433</v>
      </c>
    </row>
    <row r="43" spans="1:19" x14ac:dyDescent="0.25">
      <c r="A43" t="s">
        <v>5</v>
      </c>
      <c r="C43" s="8">
        <v>0</v>
      </c>
      <c r="G43">
        <f t="shared" si="0"/>
        <v>0</v>
      </c>
    </row>
    <row r="44" spans="1:19" x14ac:dyDescent="0.25">
      <c r="A44" t="s">
        <v>5</v>
      </c>
      <c r="C44" s="8">
        <v>9.0370100000000004</v>
      </c>
      <c r="G44">
        <f t="shared" si="0"/>
        <v>99.50288229120666</v>
      </c>
    </row>
    <row r="45" spans="1:19" x14ac:dyDescent="0.25">
      <c r="A45" t="s">
        <v>5</v>
      </c>
      <c r="C45" s="8">
        <v>1.8674299999999999</v>
      </c>
      <c r="G45">
        <f t="shared" si="0"/>
        <v>20.561520622093816</v>
      </c>
    </row>
    <row r="46" spans="1:19" x14ac:dyDescent="0.25">
      <c r="A46" t="s">
        <v>5</v>
      </c>
      <c r="C46" s="8">
        <v>0.13338800000000001</v>
      </c>
      <c r="G46">
        <f t="shared" si="0"/>
        <v>1.4686816173778137</v>
      </c>
    </row>
    <row r="47" spans="1:19" x14ac:dyDescent="0.25">
      <c r="A47" t="s">
        <v>5</v>
      </c>
      <c r="C47" s="8">
        <v>30.979299999999999</v>
      </c>
      <c r="G47">
        <f t="shared" si="0"/>
        <v>341.10061196833669</v>
      </c>
    </row>
    <row r="48" spans="1:19" x14ac:dyDescent="0.25">
      <c r="A48" t="s">
        <v>5</v>
      </c>
      <c r="C48" s="8">
        <v>26.7776</v>
      </c>
      <c r="G48">
        <f t="shared" si="0"/>
        <v>294.83738325408683</v>
      </c>
    </row>
    <row r="49" spans="1:21" x14ac:dyDescent="0.25">
      <c r="A49" t="s">
        <v>5</v>
      </c>
      <c r="C49" s="8">
        <v>0.13338800000000001</v>
      </c>
      <c r="E49" s="1" t="s">
        <v>8</v>
      </c>
      <c r="F49" s="1">
        <f>AVERAGEA(C5:C52)</f>
        <v>9.082159020833334</v>
      </c>
      <c r="G49">
        <f t="shared" si="0"/>
        <v>1.4686816173778137</v>
      </c>
    </row>
    <row r="50" spans="1:21" x14ac:dyDescent="0.25">
      <c r="A50" t="s">
        <v>5</v>
      </c>
      <c r="C50" s="8">
        <v>0.56689699999999998</v>
      </c>
      <c r="E50" s="1" t="s">
        <v>0</v>
      </c>
      <c r="F50" s="1">
        <f>TRIMMEAN(C5:C52,0.1)</f>
        <v>8.5019371136363642</v>
      </c>
      <c r="G50">
        <f t="shared" si="0"/>
        <v>6.2418748526601373</v>
      </c>
    </row>
    <row r="51" spans="1:21" x14ac:dyDescent="0.25">
      <c r="A51" t="s">
        <v>5</v>
      </c>
      <c r="C51" s="8">
        <v>0</v>
      </c>
      <c r="E51" s="1" t="s">
        <v>1</v>
      </c>
      <c r="F51" s="1">
        <f>_xlfn.STDEV.S(C5:C52)</f>
        <v>11.856058082898395</v>
      </c>
      <c r="G51">
        <f t="shared" si="0"/>
        <v>0</v>
      </c>
    </row>
    <row r="52" spans="1:21" x14ac:dyDescent="0.25">
      <c r="A52" t="s">
        <v>5</v>
      </c>
      <c r="C52" s="8">
        <v>25.643799999999999</v>
      </c>
      <c r="E52" s="1" t="s">
        <v>2</v>
      </c>
      <c r="F52" s="1">
        <f>F51/SQRT(48)</f>
        <v>1.7112745814223067</v>
      </c>
      <c r="G52">
        <f t="shared" si="0"/>
        <v>282.35356748517989</v>
      </c>
    </row>
    <row r="53" spans="1:21" x14ac:dyDescent="0.25">
      <c r="A53" t="s">
        <v>9</v>
      </c>
      <c r="B53" s="1"/>
      <c r="C53" s="8">
        <v>0</v>
      </c>
      <c r="D53" s="1"/>
      <c r="E53" s="1"/>
      <c r="F53" s="1"/>
      <c r="G53">
        <f t="shared" si="0"/>
        <v>0</v>
      </c>
      <c r="I53" s="3"/>
      <c r="J53" s="3"/>
      <c r="K53" s="3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t="s">
        <v>9</v>
      </c>
      <c r="B54" s="1"/>
      <c r="C54" s="8">
        <v>0</v>
      </c>
      <c r="D54" s="1"/>
      <c r="E54" s="1"/>
      <c r="F54" s="1"/>
      <c r="G54">
        <f t="shared" si="0"/>
        <v>0</v>
      </c>
      <c r="I54" s="3"/>
      <c r="J54" s="3"/>
      <c r="K54" s="3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t="s">
        <v>9</v>
      </c>
      <c r="B55" s="1"/>
      <c r="C55" s="8">
        <v>26.744399999999999</v>
      </c>
      <c r="D55" s="1"/>
      <c r="E55" s="1"/>
      <c r="F55" s="1"/>
      <c r="G55">
        <f t="shared" si="0"/>
        <v>294.47183140761683</v>
      </c>
    </row>
    <row r="56" spans="1:21" x14ac:dyDescent="0.25">
      <c r="A56" t="s">
        <v>9</v>
      </c>
      <c r="C56" s="8">
        <v>25.744</v>
      </c>
      <c r="D56" s="1"/>
      <c r="E56" s="1"/>
      <c r="F56" s="1"/>
      <c r="G56">
        <f t="shared" si="0"/>
        <v>283.45682938326109</v>
      </c>
    </row>
    <row r="57" spans="1:21" x14ac:dyDescent="0.25">
      <c r="A57" t="s">
        <v>9</v>
      </c>
      <c r="C57" s="8">
        <v>4.4685100000000002</v>
      </c>
      <c r="G57">
        <f t="shared" si="0"/>
        <v>49.200966309330177</v>
      </c>
    </row>
    <row r="58" spans="1:21" x14ac:dyDescent="0.25">
      <c r="A58" t="s">
        <v>9</v>
      </c>
      <c r="C58" s="8">
        <v>20.175000000000001</v>
      </c>
      <c r="G58">
        <f t="shared" si="0"/>
        <v>222.13881031725035</v>
      </c>
    </row>
    <row r="59" spans="1:21" x14ac:dyDescent="0.25">
      <c r="A59" t="s">
        <v>9</v>
      </c>
      <c r="C59" s="8">
        <v>0</v>
      </c>
      <c r="G59">
        <f t="shared" si="0"/>
        <v>0</v>
      </c>
    </row>
    <row r="60" spans="1:21" x14ac:dyDescent="0.25">
      <c r="A60" t="s">
        <v>9</v>
      </c>
      <c r="C60" s="8">
        <v>0</v>
      </c>
      <c r="G60">
        <f t="shared" si="0"/>
        <v>0</v>
      </c>
    </row>
    <row r="61" spans="1:21" x14ac:dyDescent="0.25">
      <c r="A61" t="s">
        <v>9</v>
      </c>
      <c r="C61" s="8">
        <v>30.8461</v>
      </c>
      <c r="G61">
        <f t="shared" si="0"/>
        <v>339.63400034334256</v>
      </c>
    </row>
    <row r="62" spans="1:21" x14ac:dyDescent="0.25">
      <c r="A62" t="s">
        <v>9</v>
      </c>
      <c r="C62" s="8">
        <v>0</v>
      </c>
      <c r="G62">
        <f t="shared" si="0"/>
        <v>0</v>
      </c>
    </row>
    <row r="63" spans="1:21" x14ac:dyDescent="0.25">
      <c r="A63" t="s">
        <v>9</v>
      </c>
      <c r="C63" s="8">
        <v>5.3688799999999999</v>
      </c>
      <c r="G63">
        <f t="shared" si="0"/>
        <v>59.114578237228208</v>
      </c>
    </row>
    <row r="64" spans="1:21" x14ac:dyDescent="0.25">
      <c r="A64" t="s">
        <v>9</v>
      </c>
      <c r="C64" s="8">
        <v>13.1721</v>
      </c>
      <c r="G64">
        <f t="shared" si="0"/>
        <v>145.03269508698156</v>
      </c>
    </row>
    <row r="65" spans="1:7" x14ac:dyDescent="0.25">
      <c r="A65" t="s">
        <v>9</v>
      </c>
      <c r="C65" s="8">
        <v>12.7052</v>
      </c>
      <c r="G65">
        <f t="shared" si="0"/>
        <v>139.89184698105223</v>
      </c>
    </row>
    <row r="66" spans="1:7" x14ac:dyDescent="0.25">
      <c r="A66" t="s">
        <v>9</v>
      </c>
      <c r="C66" s="8">
        <v>1.1671499999999999</v>
      </c>
      <c r="G66">
        <f t="shared" si="0"/>
        <v>12.851019205044793</v>
      </c>
    </row>
    <row r="67" spans="1:7" x14ac:dyDescent="0.25">
      <c r="A67" t="s">
        <v>9</v>
      </c>
      <c r="C67" s="8">
        <v>2.10087</v>
      </c>
      <c r="G67">
        <f t="shared" si="0"/>
        <v>23.131834569080628</v>
      </c>
    </row>
    <row r="68" spans="1:7" x14ac:dyDescent="0.25">
      <c r="A68" t="s">
        <v>9</v>
      </c>
      <c r="C68" s="8">
        <v>20.608499999999999</v>
      </c>
      <c r="G68">
        <f t="shared" si="0"/>
        <v>226.91190445715259</v>
      </c>
    </row>
    <row r="69" spans="1:7" x14ac:dyDescent="0.25">
      <c r="A69" t="s">
        <v>9</v>
      </c>
      <c r="C69" s="8">
        <v>0</v>
      </c>
      <c r="G69">
        <f t="shared" si="0"/>
        <v>0</v>
      </c>
    </row>
    <row r="70" spans="1:7" x14ac:dyDescent="0.25">
      <c r="A70" t="s">
        <v>9</v>
      </c>
      <c r="C70" s="8">
        <v>27.744800000000001</v>
      </c>
      <c r="G70">
        <f t="shared" ref="G70:G133" si="1">C70*100/F$49</f>
        <v>305.48683343197257</v>
      </c>
    </row>
    <row r="71" spans="1:7" x14ac:dyDescent="0.25">
      <c r="A71" t="s">
        <v>9</v>
      </c>
      <c r="C71" s="8">
        <v>0</v>
      </c>
      <c r="G71">
        <f t="shared" si="1"/>
        <v>0</v>
      </c>
    </row>
    <row r="72" spans="1:7" x14ac:dyDescent="0.25">
      <c r="A72" t="s">
        <v>9</v>
      </c>
      <c r="C72" s="8">
        <v>26.977799999999998</v>
      </c>
      <c r="G72">
        <f t="shared" si="1"/>
        <v>297.04170493069222</v>
      </c>
    </row>
    <row r="73" spans="1:7" x14ac:dyDescent="0.25">
      <c r="A73" t="s">
        <v>9</v>
      </c>
      <c r="C73" s="8">
        <v>5.1688000000000001</v>
      </c>
      <c r="G73">
        <f t="shared" si="1"/>
        <v>56.911577832357054</v>
      </c>
    </row>
    <row r="74" spans="1:7" x14ac:dyDescent="0.25">
      <c r="A74" t="s">
        <v>9</v>
      </c>
      <c r="C74" s="8">
        <v>2.2009099999999999</v>
      </c>
      <c r="G74">
        <f t="shared" si="1"/>
        <v>24.233334771516201</v>
      </c>
    </row>
    <row r="75" spans="1:7" x14ac:dyDescent="0.25">
      <c r="A75" t="s">
        <v>9</v>
      </c>
      <c r="C75" s="8">
        <v>0</v>
      </c>
      <c r="G75">
        <f t="shared" si="1"/>
        <v>0</v>
      </c>
    </row>
    <row r="76" spans="1:7" x14ac:dyDescent="0.25">
      <c r="A76" t="s">
        <v>9</v>
      </c>
      <c r="C76" s="8">
        <v>10.104200000000001</v>
      </c>
      <c r="G76">
        <f t="shared" si="1"/>
        <v>111.25328214163871</v>
      </c>
    </row>
    <row r="77" spans="1:7" x14ac:dyDescent="0.25">
      <c r="A77" t="s">
        <v>9</v>
      </c>
      <c r="C77" s="8">
        <v>0</v>
      </c>
      <c r="G77">
        <f t="shared" si="1"/>
        <v>0</v>
      </c>
    </row>
    <row r="78" spans="1:7" x14ac:dyDescent="0.25">
      <c r="A78" t="s">
        <v>9</v>
      </c>
      <c r="C78" s="8">
        <v>0.13338800000000001</v>
      </c>
      <c r="G78">
        <f t="shared" si="1"/>
        <v>1.4686816173778137</v>
      </c>
    </row>
    <row r="79" spans="1:7" x14ac:dyDescent="0.25">
      <c r="A79" t="s">
        <v>9</v>
      </c>
      <c r="C79" s="8">
        <v>23.5763</v>
      </c>
      <c r="G79">
        <f t="shared" si="1"/>
        <v>259.58915656419276</v>
      </c>
    </row>
    <row r="80" spans="1:7" x14ac:dyDescent="0.25">
      <c r="A80" t="s">
        <v>9</v>
      </c>
      <c r="C80" s="8">
        <v>3.3347000000000002E-2</v>
      </c>
      <c r="G80">
        <f t="shared" si="1"/>
        <v>0.36717040434445342</v>
      </c>
    </row>
    <row r="81" spans="1:7" x14ac:dyDescent="0.25">
      <c r="A81" t="s">
        <v>9</v>
      </c>
      <c r="C81" s="8">
        <v>0</v>
      </c>
      <c r="G81">
        <f t="shared" si="1"/>
        <v>0</v>
      </c>
    </row>
    <row r="82" spans="1:7" x14ac:dyDescent="0.25">
      <c r="A82" t="s">
        <v>9</v>
      </c>
      <c r="C82" s="8">
        <v>0</v>
      </c>
      <c r="G82">
        <f t="shared" si="1"/>
        <v>0</v>
      </c>
    </row>
    <row r="83" spans="1:7" x14ac:dyDescent="0.25">
      <c r="A83" t="s">
        <v>9</v>
      </c>
      <c r="C83" s="8">
        <v>1.2004900000000001</v>
      </c>
      <c r="G83">
        <f t="shared" si="1"/>
        <v>13.218112535204751</v>
      </c>
    </row>
    <row r="84" spans="1:7" x14ac:dyDescent="0.25">
      <c r="A84" t="s">
        <v>9</v>
      </c>
      <c r="C84" s="8">
        <v>8.3367500000000003</v>
      </c>
      <c r="G84">
        <f t="shared" si="1"/>
        <v>91.792601086113351</v>
      </c>
    </row>
    <row r="85" spans="1:7" x14ac:dyDescent="0.25">
      <c r="A85" t="s">
        <v>9</v>
      </c>
      <c r="C85" s="8">
        <v>0.13338800000000001</v>
      </c>
      <c r="G85">
        <f t="shared" si="1"/>
        <v>1.4686816173778137</v>
      </c>
    </row>
    <row r="86" spans="1:7" x14ac:dyDescent="0.25">
      <c r="A86" t="s">
        <v>9</v>
      </c>
      <c r="C86" s="8">
        <v>23.509599999999999</v>
      </c>
      <c r="G86">
        <f t="shared" si="1"/>
        <v>258.85474969191716</v>
      </c>
    </row>
    <row r="87" spans="1:7" x14ac:dyDescent="0.25">
      <c r="A87" t="s">
        <v>9</v>
      </c>
      <c r="C87" s="8">
        <v>0</v>
      </c>
      <c r="G87">
        <f t="shared" si="1"/>
        <v>0</v>
      </c>
    </row>
    <row r="88" spans="1:7" x14ac:dyDescent="0.25">
      <c r="A88" t="s">
        <v>9</v>
      </c>
      <c r="C88" s="8">
        <v>0.73363400000000001</v>
      </c>
      <c r="G88">
        <f t="shared" si="1"/>
        <v>8.0777488955779742</v>
      </c>
    </row>
    <row r="89" spans="1:7" x14ac:dyDescent="0.25">
      <c r="A89" t="s">
        <v>9</v>
      </c>
      <c r="C89" s="8">
        <v>0</v>
      </c>
      <c r="G89">
        <f t="shared" si="1"/>
        <v>0</v>
      </c>
    </row>
    <row r="90" spans="1:7" x14ac:dyDescent="0.25">
      <c r="A90" t="s">
        <v>9</v>
      </c>
      <c r="C90" s="8">
        <v>5.4022100000000002</v>
      </c>
      <c r="G90">
        <f t="shared" si="1"/>
        <v>59.481561461410308</v>
      </c>
    </row>
    <row r="91" spans="1:7" x14ac:dyDescent="0.25">
      <c r="A91" t="s">
        <v>9</v>
      </c>
      <c r="C91" s="8">
        <v>0</v>
      </c>
      <c r="G91">
        <f t="shared" si="1"/>
        <v>0</v>
      </c>
    </row>
    <row r="92" spans="1:7" x14ac:dyDescent="0.25">
      <c r="A92" t="s">
        <v>9</v>
      </c>
      <c r="C92" s="8">
        <v>0</v>
      </c>
      <c r="G92">
        <f t="shared" si="1"/>
        <v>0</v>
      </c>
    </row>
    <row r="93" spans="1:7" x14ac:dyDescent="0.25">
      <c r="A93" t="s">
        <v>9</v>
      </c>
      <c r="C93" s="8">
        <v>0</v>
      </c>
      <c r="G93">
        <f t="shared" si="1"/>
        <v>0</v>
      </c>
    </row>
    <row r="94" spans="1:7" x14ac:dyDescent="0.25">
      <c r="A94" t="s">
        <v>9</v>
      </c>
      <c r="C94" s="8">
        <v>18.440899999999999</v>
      </c>
      <c r="G94">
        <f t="shared" si="1"/>
        <v>203.04533269786276</v>
      </c>
    </row>
    <row r="95" spans="1:7" x14ac:dyDescent="0.25">
      <c r="A95" t="s">
        <v>9</v>
      </c>
      <c r="C95" s="8">
        <v>0</v>
      </c>
      <c r="G95">
        <f t="shared" si="1"/>
        <v>0</v>
      </c>
    </row>
    <row r="96" spans="1:7" x14ac:dyDescent="0.25">
      <c r="A96" t="s">
        <v>9</v>
      </c>
      <c r="C96" s="8">
        <v>0</v>
      </c>
      <c r="G96">
        <f t="shared" si="1"/>
        <v>0</v>
      </c>
    </row>
    <row r="97" spans="1:7" x14ac:dyDescent="0.25">
      <c r="A97" t="s">
        <v>9</v>
      </c>
      <c r="C97" s="8">
        <v>0</v>
      </c>
      <c r="E97" s="1" t="s">
        <v>10</v>
      </c>
      <c r="F97" s="1">
        <f>AVERAGEA(C53:C100)</f>
        <v>7.6746880624999996</v>
      </c>
      <c r="G97">
        <f t="shared" si="1"/>
        <v>0</v>
      </c>
    </row>
    <row r="98" spans="1:7" x14ac:dyDescent="0.25">
      <c r="A98" t="s">
        <v>9</v>
      </c>
      <c r="C98" s="8">
        <v>23.542999999999999</v>
      </c>
      <c r="E98" s="1" t="s">
        <v>0</v>
      </c>
      <c r="F98" s="1">
        <f>TRIMMEAN(C53:C100,0.1)</f>
        <v>7.0339574318181812</v>
      </c>
      <c r="G98">
        <f t="shared" si="1"/>
        <v>259.22250365794417</v>
      </c>
    </row>
    <row r="99" spans="1:7" x14ac:dyDescent="0.25">
      <c r="A99" t="s">
        <v>9</v>
      </c>
      <c r="C99" s="8">
        <v>0</v>
      </c>
      <c r="E99" s="1" t="s">
        <v>1</v>
      </c>
      <c r="F99" s="1">
        <f>_xlfn.STDEV.S(C53:C100)</f>
        <v>10.563707196897161</v>
      </c>
      <c r="G99">
        <f t="shared" si="1"/>
        <v>0</v>
      </c>
    </row>
    <row r="100" spans="1:7" x14ac:dyDescent="0.25">
      <c r="A100" t="s">
        <v>9</v>
      </c>
      <c r="C100" s="8">
        <v>28.044799999999999</v>
      </c>
      <c r="E100" s="1" t="s">
        <v>2</v>
      </c>
      <c r="F100" s="1">
        <f t="shared" ref="F100" si="2">F99/SQRT(48)</f>
        <v>1.5247397984422408</v>
      </c>
      <c r="G100">
        <f t="shared" si="1"/>
        <v>308.79001276754508</v>
      </c>
    </row>
    <row r="101" spans="1:7" x14ac:dyDescent="0.25">
      <c r="A101" t="s">
        <v>11</v>
      </c>
      <c r="C101" s="8">
        <v>21.642299999999999</v>
      </c>
      <c r="G101">
        <f t="shared" si="1"/>
        <v>238.29466044753542</v>
      </c>
    </row>
    <row r="102" spans="1:7" x14ac:dyDescent="0.25">
      <c r="A102" t="s">
        <v>11</v>
      </c>
      <c r="C102" s="8">
        <v>0</v>
      </c>
      <c r="G102">
        <f t="shared" si="1"/>
        <v>0</v>
      </c>
    </row>
    <row r="103" spans="1:7" x14ac:dyDescent="0.25">
      <c r="A103" t="s">
        <v>11</v>
      </c>
      <c r="C103" s="8">
        <v>0.20008300000000001</v>
      </c>
      <c r="G103">
        <f t="shared" si="1"/>
        <v>2.2030334366645059</v>
      </c>
    </row>
    <row r="104" spans="1:7" x14ac:dyDescent="0.25">
      <c r="A104" t="s">
        <v>11</v>
      </c>
      <c r="C104" s="8">
        <v>24.810199999999998</v>
      </c>
      <c r="G104">
        <f t="shared" si="1"/>
        <v>273.17513317140242</v>
      </c>
    </row>
    <row r="105" spans="1:7" x14ac:dyDescent="0.25">
      <c r="A105" t="s">
        <v>11</v>
      </c>
      <c r="C105" s="8">
        <v>30.8794</v>
      </c>
      <c r="D105" s="1"/>
      <c r="E105" s="1"/>
      <c r="F105" s="1"/>
      <c r="G105">
        <f t="shared" si="1"/>
        <v>340.0006532495911</v>
      </c>
    </row>
    <row r="106" spans="1:7" x14ac:dyDescent="0.25">
      <c r="A106" t="s">
        <v>11</v>
      </c>
      <c r="C106" s="8">
        <v>27.578099999999999</v>
      </c>
      <c r="D106" s="1"/>
      <c r="E106" s="1"/>
      <c r="F106" s="1"/>
      <c r="G106">
        <f t="shared" si="1"/>
        <v>303.65136678117278</v>
      </c>
    </row>
    <row r="107" spans="1:7" x14ac:dyDescent="0.25">
      <c r="A107" t="s">
        <v>11</v>
      </c>
      <c r="C107" s="8">
        <v>0</v>
      </c>
      <c r="D107" s="1"/>
      <c r="E107" s="1"/>
      <c r="F107" s="1"/>
      <c r="G107">
        <f t="shared" si="1"/>
        <v>0</v>
      </c>
    </row>
    <row r="108" spans="1:7" x14ac:dyDescent="0.25">
      <c r="A108" t="s">
        <v>11</v>
      </c>
      <c r="C108" s="8">
        <v>3.3347000000000002E-2</v>
      </c>
      <c r="D108" s="1"/>
      <c r="E108" s="1"/>
      <c r="F108" s="1"/>
      <c r="G108">
        <f t="shared" si="1"/>
        <v>0.36717040434445342</v>
      </c>
    </row>
    <row r="109" spans="1:7" x14ac:dyDescent="0.25">
      <c r="A109" t="s">
        <v>11</v>
      </c>
      <c r="C109" s="8">
        <v>0</v>
      </c>
      <c r="G109">
        <f t="shared" si="1"/>
        <v>0</v>
      </c>
    </row>
    <row r="110" spans="1:7" x14ac:dyDescent="0.25">
      <c r="A110" t="s">
        <v>11</v>
      </c>
      <c r="C110" s="8">
        <v>10.2042</v>
      </c>
      <c r="G110">
        <f t="shared" si="1"/>
        <v>112.35434192016288</v>
      </c>
    </row>
    <row r="111" spans="1:7" x14ac:dyDescent="0.25">
      <c r="A111" t="s">
        <v>11</v>
      </c>
      <c r="C111" s="8">
        <v>20.274999999999999</v>
      </c>
      <c r="G111">
        <f t="shared" si="1"/>
        <v>223.23987009577448</v>
      </c>
    </row>
    <row r="112" spans="1:7" x14ac:dyDescent="0.25">
      <c r="A112" t="s">
        <v>11</v>
      </c>
      <c r="C112" s="8">
        <v>0</v>
      </c>
      <c r="G112">
        <f t="shared" si="1"/>
        <v>0</v>
      </c>
    </row>
    <row r="113" spans="1:7" x14ac:dyDescent="0.25">
      <c r="A113" t="s">
        <v>11</v>
      </c>
      <c r="C113" s="8">
        <v>24.1433</v>
      </c>
      <c r="G113">
        <f t="shared" si="1"/>
        <v>265.83216550842479</v>
      </c>
    </row>
    <row r="114" spans="1:7" x14ac:dyDescent="0.25">
      <c r="A114" t="s">
        <v>11</v>
      </c>
      <c r="C114" s="8">
        <v>27.778099999999998</v>
      </c>
      <c r="G114">
        <f t="shared" si="1"/>
        <v>305.85348633822116</v>
      </c>
    </row>
    <row r="115" spans="1:7" x14ac:dyDescent="0.25">
      <c r="A115" t="s">
        <v>11</v>
      </c>
      <c r="C115" s="8">
        <v>30.912800000000001</v>
      </c>
      <c r="G115">
        <f t="shared" si="1"/>
        <v>340.36840721561816</v>
      </c>
    </row>
    <row r="116" spans="1:7" x14ac:dyDescent="0.25">
      <c r="A116" t="s">
        <v>11</v>
      </c>
      <c r="C116" s="8">
        <v>24.977</v>
      </c>
      <c r="G116">
        <f t="shared" si="1"/>
        <v>275.01170088198074</v>
      </c>
    </row>
    <row r="117" spans="1:7" x14ac:dyDescent="0.25">
      <c r="A117" t="s">
        <v>11</v>
      </c>
      <c r="C117" s="8">
        <v>17.4739</v>
      </c>
      <c r="G117">
        <f t="shared" si="1"/>
        <v>192.39808463953412</v>
      </c>
    </row>
    <row r="118" spans="1:7" x14ac:dyDescent="0.25">
      <c r="A118" t="s">
        <v>11</v>
      </c>
      <c r="C118" s="8">
        <v>6.6695000000000004E-2</v>
      </c>
      <c r="G118">
        <f t="shared" si="1"/>
        <v>0.73435181928669202</v>
      </c>
    </row>
    <row r="119" spans="1:7" x14ac:dyDescent="0.25">
      <c r="A119" t="s">
        <v>11</v>
      </c>
      <c r="C119" s="8">
        <v>14.839499999999999</v>
      </c>
      <c r="G119">
        <f t="shared" si="1"/>
        <v>163.39176583409349</v>
      </c>
    </row>
    <row r="120" spans="1:7" x14ac:dyDescent="0.25">
      <c r="A120" t="s">
        <v>11</v>
      </c>
      <c r="C120" s="8">
        <v>0</v>
      </c>
      <c r="G120">
        <f t="shared" si="1"/>
        <v>0</v>
      </c>
    </row>
    <row r="121" spans="1:7" x14ac:dyDescent="0.25">
      <c r="A121" t="s">
        <v>11</v>
      </c>
      <c r="C121" s="8">
        <v>0</v>
      </c>
      <c r="G121">
        <f t="shared" si="1"/>
        <v>0</v>
      </c>
    </row>
    <row r="122" spans="1:7" x14ac:dyDescent="0.25">
      <c r="A122" t="s">
        <v>11</v>
      </c>
      <c r="C122" s="8">
        <v>29.8123</v>
      </c>
      <c r="G122">
        <f t="shared" si="1"/>
        <v>328.2512443529597</v>
      </c>
    </row>
    <row r="123" spans="1:7" x14ac:dyDescent="0.25">
      <c r="A123" t="s">
        <v>11</v>
      </c>
      <c r="C123" s="8">
        <v>6.4359900000000003</v>
      </c>
      <c r="G123">
        <f t="shared" si="1"/>
        <v>70.86409723983742</v>
      </c>
    </row>
    <row r="124" spans="1:7" x14ac:dyDescent="0.25">
      <c r="A124" t="s">
        <v>11</v>
      </c>
      <c r="C124" s="8">
        <v>30.912800000000001</v>
      </c>
      <c r="G124">
        <f t="shared" si="1"/>
        <v>340.36840721561816</v>
      </c>
    </row>
    <row r="125" spans="1:7" x14ac:dyDescent="0.25">
      <c r="A125" t="s">
        <v>11</v>
      </c>
      <c r="C125" s="8">
        <v>27.677900000000001</v>
      </c>
      <c r="G125">
        <f t="shared" si="1"/>
        <v>304.7502244401399</v>
      </c>
    </row>
    <row r="126" spans="1:7" x14ac:dyDescent="0.25">
      <c r="A126" t="s">
        <v>11</v>
      </c>
      <c r="C126" s="8">
        <v>31.012599999999999</v>
      </c>
      <c r="G126">
        <f t="shared" si="1"/>
        <v>341.46726487458523</v>
      </c>
    </row>
    <row r="127" spans="1:7" x14ac:dyDescent="0.25">
      <c r="A127" t="s">
        <v>11</v>
      </c>
      <c r="C127" s="8">
        <v>3.9015900000000001</v>
      </c>
      <c r="G127">
        <f t="shared" si="1"/>
        <v>42.958838212920973</v>
      </c>
    </row>
    <row r="128" spans="1:7" x14ac:dyDescent="0.25">
      <c r="A128" t="s">
        <v>11</v>
      </c>
      <c r="C128" s="8">
        <v>5.3021599999999998</v>
      </c>
      <c r="G128">
        <f t="shared" si="1"/>
        <v>58.379951152996881</v>
      </c>
    </row>
    <row r="129" spans="1:7" x14ac:dyDescent="0.25">
      <c r="A129" t="s">
        <v>11</v>
      </c>
      <c r="C129" s="8">
        <v>27.944700000000001</v>
      </c>
      <c r="G129">
        <f t="shared" si="1"/>
        <v>307.68785192924241</v>
      </c>
    </row>
    <row r="130" spans="1:7" x14ac:dyDescent="0.25">
      <c r="A130" t="s">
        <v>11</v>
      </c>
      <c r="C130" s="8">
        <v>21.875599999999999</v>
      </c>
      <c r="G130">
        <f t="shared" si="1"/>
        <v>240.86343291083227</v>
      </c>
    </row>
    <row r="131" spans="1:7" x14ac:dyDescent="0.25">
      <c r="A131" t="s">
        <v>11</v>
      </c>
      <c r="C131" s="8">
        <v>0</v>
      </c>
      <c r="G131">
        <f t="shared" si="1"/>
        <v>0</v>
      </c>
    </row>
    <row r="132" spans="1:7" x14ac:dyDescent="0.25">
      <c r="A132" t="s">
        <v>11</v>
      </c>
      <c r="C132" s="8">
        <v>0</v>
      </c>
      <c r="G132">
        <f t="shared" si="1"/>
        <v>0</v>
      </c>
    </row>
    <row r="133" spans="1:7" x14ac:dyDescent="0.25">
      <c r="A133" t="s">
        <v>11</v>
      </c>
      <c r="C133" s="8">
        <v>28.7117</v>
      </c>
      <c r="G133">
        <f t="shared" si="1"/>
        <v>316.13298043052276</v>
      </c>
    </row>
    <row r="134" spans="1:7" x14ac:dyDescent="0.25">
      <c r="A134" t="s">
        <v>11</v>
      </c>
      <c r="C134" s="8">
        <v>31.012599999999999</v>
      </c>
      <c r="G134">
        <f t="shared" ref="G134:G195" si="3">C134*100/F$49</f>
        <v>341.46726487458523</v>
      </c>
    </row>
    <row r="135" spans="1:7" x14ac:dyDescent="0.25">
      <c r="A135" t="s">
        <v>11</v>
      </c>
      <c r="C135" s="8">
        <v>31.012599999999999</v>
      </c>
      <c r="G135">
        <f t="shared" si="3"/>
        <v>341.46726487458523</v>
      </c>
    </row>
    <row r="136" spans="1:7" x14ac:dyDescent="0.25">
      <c r="A136" t="s">
        <v>11</v>
      </c>
      <c r="C136" s="8">
        <v>0.33346900000000002</v>
      </c>
      <c r="G136">
        <f t="shared" si="3"/>
        <v>3.6716930328467492</v>
      </c>
    </row>
    <row r="137" spans="1:7" x14ac:dyDescent="0.25">
      <c r="A137" t="s">
        <v>11</v>
      </c>
      <c r="C137" s="8">
        <v>9.7706400000000002</v>
      </c>
      <c r="G137">
        <f t="shared" si="3"/>
        <v>107.5805871443935</v>
      </c>
    </row>
    <row r="138" spans="1:7" x14ac:dyDescent="0.25">
      <c r="A138" t="s">
        <v>11</v>
      </c>
      <c r="C138" s="8">
        <v>0.233428</v>
      </c>
      <c r="G138">
        <f t="shared" si="3"/>
        <v>2.5701818198133886</v>
      </c>
    </row>
    <row r="139" spans="1:7" x14ac:dyDescent="0.25">
      <c r="A139" t="s">
        <v>11</v>
      </c>
      <c r="C139" s="8">
        <v>8.2700300000000002</v>
      </c>
      <c r="G139">
        <f t="shared" si="3"/>
        <v>91.05797400188203</v>
      </c>
    </row>
    <row r="140" spans="1:7" x14ac:dyDescent="0.25">
      <c r="A140" t="s">
        <v>11</v>
      </c>
      <c r="C140" s="8">
        <v>19.207799999999999</v>
      </c>
      <c r="G140">
        <f t="shared" si="3"/>
        <v>211.48936013936461</v>
      </c>
    </row>
    <row r="141" spans="1:7" x14ac:dyDescent="0.25">
      <c r="A141" t="s">
        <v>11</v>
      </c>
      <c r="C141" s="8">
        <v>0.16673499999999999</v>
      </c>
      <c r="G141">
        <f t="shared" si="3"/>
        <v>1.8358520217222669</v>
      </c>
    </row>
    <row r="142" spans="1:7" x14ac:dyDescent="0.25">
      <c r="A142" t="s">
        <v>11</v>
      </c>
      <c r="C142" s="8">
        <v>0</v>
      </c>
      <c r="G142">
        <f t="shared" si="3"/>
        <v>0</v>
      </c>
    </row>
    <row r="143" spans="1:7" x14ac:dyDescent="0.25">
      <c r="A143" t="s">
        <v>11</v>
      </c>
      <c r="C143" s="8">
        <v>28.811699999999998</v>
      </c>
      <c r="G143">
        <f t="shared" si="3"/>
        <v>317.2340402090469</v>
      </c>
    </row>
    <row r="144" spans="1:7" x14ac:dyDescent="0.25">
      <c r="A144" t="s">
        <v>11</v>
      </c>
      <c r="C144" s="8">
        <v>0.20008100000000001</v>
      </c>
      <c r="G144">
        <f t="shared" si="3"/>
        <v>2.2030114154689353</v>
      </c>
    </row>
    <row r="145" spans="1:7" x14ac:dyDescent="0.25">
      <c r="A145" t="s">
        <v>11</v>
      </c>
      <c r="C145" s="8">
        <v>6.6693800000000003</v>
      </c>
      <c r="E145" s="1" t="s">
        <v>12</v>
      </c>
      <c r="F145" s="1">
        <f>AVERAGEA(C101:C148)</f>
        <v>13.600715166666669</v>
      </c>
      <c r="G145">
        <f t="shared" si="3"/>
        <v>73.433860656934968</v>
      </c>
    </row>
    <row r="146" spans="1:7" x14ac:dyDescent="0.25">
      <c r="A146" t="s">
        <v>11</v>
      </c>
      <c r="C146" s="8">
        <v>0</v>
      </c>
      <c r="E146" s="1" t="s">
        <v>0</v>
      </c>
      <c r="F146" s="1">
        <f>TRIMMEAN(C101:C148,0.1)</f>
        <v>13.427480181818185</v>
      </c>
      <c r="G146">
        <f t="shared" si="3"/>
        <v>0</v>
      </c>
    </row>
    <row r="147" spans="1:7" x14ac:dyDescent="0.25">
      <c r="A147" t="s">
        <v>11</v>
      </c>
      <c r="C147" s="8">
        <v>0</v>
      </c>
      <c r="E147" s="1" t="s">
        <v>1</v>
      </c>
      <c r="F147" s="1">
        <f>_xlfn.STDEV.S(C101:C148)</f>
        <v>12.829089236950223</v>
      </c>
      <c r="G147">
        <f t="shared" si="3"/>
        <v>0</v>
      </c>
    </row>
    <row r="148" spans="1:7" x14ac:dyDescent="0.25">
      <c r="A148" t="s">
        <v>11</v>
      </c>
      <c r="C148" s="8">
        <v>27.744599999999998</v>
      </c>
      <c r="E148" s="1" t="s">
        <v>2</v>
      </c>
      <c r="F148" s="1">
        <f t="shared" ref="F148" si="4">F147/SQRT(48)</f>
        <v>1.8517195311027355</v>
      </c>
      <c r="G148">
        <f t="shared" si="3"/>
        <v>305.48463131241556</v>
      </c>
    </row>
    <row r="149" spans="1:7" x14ac:dyDescent="0.25">
      <c r="A149" t="s">
        <v>13</v>
      </c>
      <c r="C149" s="8">
        <v>2.06752</v>
      </c>
      <c r="G149">
        <f t="shared" si="3"/>
        <v>22.764631132942821</v>
      </c>
    </row>
    <row r="150" spans="1:7" x14ac:dyDescent="0.25">
      <c r="A150" t="s">
        <v>13</v>
      </c>
      <c r="C150" s="8">
        <v>0</v>
      </c>
      <c r="G150">
        <f t="shared" si="3"/>
        <v>0</v>
      </c>
    </row>
    <row r="151" spans="1:7" x14ac:dyDescent="0.25">
      <c r="A151" t="s">
        <v>13</v>
      </c>
      <c r="C151" s="8">
        <v>24.009899999999998</v>
      </c>
      <c r="G151">
        <f t="shared" si="3"/>
        <v>264.36335176387354</v>
      </c>
    </row>
    <row r="152" spans="1:7" x14ac:dyDescent="0.25">
      <c r="A152" t="s">
        <v>13</v>
      </c>
      <c r="C152" s="8">
        <v>0</v>
      </c>
      <c r="G152">
        <f t="shared" si="3"/>
        <v>0</v>
      </c>
    </row>
    <row r="153" spans="1:7" x14ac:dyDescent="0.25">
      <c r="A153" t="s">
        <v>13</v>
      </c>
      <c r="C153" s="8">
        <v>0</v>
      </c>
      <c r="G153">
        <f t="shared" si="3"/>
        <v>0</v>
      </c>
    </row>
    <row r="154" spans="1:7" x14ac:dyDescent="0.25">
      <c r="A154" t="s">
        <v>13</v>
      </c>
      <c r="C154" s="8">
        <v>30.912800000000001</v>
      </c>
      <c r="G154">
        <f t="shared" si="3"/>
        <v>340.36840721561816</v>
      </c>
    </row>
    <row r="155" spans="1:7" x14ac:dyDescent="0.25">
      <c r="A155" t="s">
        <v>13</v>
      </c>
      <c r="C155" s="8">
        <v>26.177499999999998</v>
      </c>
      <c r="G155">
        <f t="shared" si="3"/>
        <v>288.22992352316334</v>
      </c>
    </row>
    <row r="156" spans="1:7" x14ac:dyDescent="0.25">
      <c r="A156" t="s">
        <v>13</v>
      </c>
      <c r="C156" s="8">
        <v>0.13338800000000001</v>
      </c>
      <c r="G156">
        <f t="shared" si="3"/>
        <v>1.4686816173778137</v>
      </c>
    </row>
    <row r="157" spans="1:7" x14ac:dyDescent="0.25">
      <c r="A157" t="s">
        <v>13</v>
      </c>
      <c r="C157" s="8">
        <v>25.377099999999999</v>
      </c>
      <c r="D157" s="1"/>
      <c r="E157" s="1"/>
      <c r="F157" s="1"/>
      <c r="G157">
        <f t="shared" si="3"/>
        <v>279.41704105585592</v>
      </c>
    </row>
    <row r="158" spans="1:7" x14ac:dyDescent="0.25">
      <c r="A158" t="s">
        <v>13</v>
      </c>
      <c r="C158" s="8">
        <v>5.2021499999999996</v>
      </c>
      <c r="D158" s="1"/>
      <c r="E158" s="1"/>
      <c r="F158" s="1"/>
      <c r="G158">
        <f t="shared" si="3"/>
        <v>57.278781268494853</v>
      </c>
    </row>
    <row r="159" spans="1:7" x14ac:dyDescent="0.25">
      <c r="A159" t="s">
        <v>13</v>
      </c>
      <c r="C159" s="8">
        <v>1.7340500000000001</v>
      </c>
      <c r="D159" s="1"/>
      <c r="E159" s="1"/>
      <c r="F159" s="1"/>
      <c r="G159">
        <f t="shared" si="3"/>
        <v>19.092927089498286</v>
      </c>
    </row>
    <row r="160" spans="1:7" x14ac:dyDescent="0.25">
      <c r="A160" t="s">
        <v>13</v>
      </c>
      <c r="C160" s="8">
        <v>29.4788</v>
      </c>
      <c r="D160" s="1"/>
      <c r="E160" s="1"/>
      <c r="F160" s="1"/>
      <c r="G160">
        <f t="shared" si="3"/>
        <v>324.57920999158165</v>
      </c>
    </row>
    <row r="161" spans="1:7" x14ac:dyDescent="0.25">
      <c r="A161" t="s">
        <v>13</v>
      </c>
      <c r="C161" s="8">
        <v>10.3376</v>
      </c>
      <c r="G161">
        <f t="shared" si="3"/>
        <v>113.82315566471411</v>
      </c>
    </row>
    <row r="162" spans="1:7" x14ac:dyDescent="0.25">
      <c r="A162" t="s">
        <v>13</v>
      </c>
      <c r="C162" s="8">
        <v>9.6039600000000007</v>
      </c>
      <c r="G162">
        <f t="shared" si="3"/>
        <v>105.74534070554942</v>
      </c>
    </row>
    <row r="163" spans="1:7" x14ac:dyDescent="0.25">
      <c r="A163" t="s">
        <v>13</v>
      </c>
      <c r="C163" s="8">
        <v>0</v>
      </c>
      <c r="G163">
        <f t="shared" si="3"/>
        <v>0</v>
      </c>
    </row>
    <row r="164" spans="1:7" x14ac:dyDescent="0.25">
      <c r="A164" t="s">
        <v>13</v>
      </c>
      <c r="C164" s="8">
        <v>0.46686</v>
      </c>
      <c r="G164">
        <f t="shared" si="3"/>
        <v>5.1404076820179174</v>
      </c>
    </row>
    <row r="165" spans="1:7" x14ac:dyDescent="0.25">
      <c r="A165" t="s">
        <v>13</v>
      </c>
      <c r="C165" s="8">
        <v>0</v>
      </c>
      <c r="G165">
        <f t="shared" si="3"/>
        <v>0</v>
      </c>
    </row>
    <row r="166" spans="1:7" x14ac:dyDescent="0.25">
      <c r="A166" t="s">
        <v>13</v>
      </c>
      <c r="C166" s="8">
        <v>0</v>
      </c>
      <c r="G166">
        <f t="shared" si="3"/>
        <v>0</v>
      </c>
    </row>
    <row r="167" spans="1:7" x14ac:dyDescent="0.25">
      <c r="A167" t="s">
        <v>13</v>
      </c>
      <c r="C167" s="8">
        <v>0</v>
      </c>
      <c r="G167">
        <f t="shared" si="3"/>
        <v>0</v>
      </c>
    </row>
    <row r="168" spans="1:7" x14ac:dyDescent="0.25">
      <c r="A168" t="s">
        <v>13</v>
      </c>
      <c r="C168" s="8">
        <v>0.10004200000000001</v>
      </c>
      <c r="G168">
        <f t="shared" si="3"/>
        <v>1.1015222236311455</v>
      </c>
    </row>
    <row r="169" spans="1:7" x14ac:dyDescent="0.25">
      <c r="A169" t="s">
        <v>13</v>
      </c>
      <c r="C169" s="8">
        <v>31.012799999999999</v>
      </c>
      <c r="G169">
        <f t="shared" si="3"/>
        <v>341.46946699414229</v>
      </c>
    </row>
    <row r="170" spans="1:7" x14ac:dyDescent="0.25">
      <c r="A170" t="s">
        <v>13</v>
      </c>
      <c r="C170" s="8">
        <v>3.6014900000000001</v>
      </c>
      <c r="G170">
        <f t="shared" si="3"/>
        <v>39.654557817569959</v>
      </c>
    </row>
    <row r="171" spans="1:7" x14ac:dyDescent="0.25">
      <c r="A171" t="s">
        <v>13</v>
      </c>
      <c r="C171" s="8">
        <v>0</v>
      </c>
      <c r="G171">
        <f t="shared" si="3"/>
        <v>0</v>
      </c>
    </row>
    <row r="172" spans="1:7" x14ac:dyDescent="0.25">
      <c r="A172" t="s">
        <v>13</v>
      </c>
      <c r="C172" s="8">
        <v>29.845500000000001</v>
      </c>
      <c r="G172">
        <f t="shared" si="3"/>
        <v>328.61679619942976</v>
      </c>
    </row>
    <row r="173" spans="1:7" x14ac:dyDescent="0.25">
      <c r="A173" t="s">
        <v>13</v>
      </c>
      <c r="C173" s="8">
        <v>28.778400000000001</v>
      </c>
      <c r="G173">
        <f t="shared" si="3"/>
        <v>316.86738730279836</v>
      </c>
    </row>
    <row r="174" spans="1:7" x14ac:dyDescent="0.25">
      <c r="A174" t="s">
        <v>13</v>
      </c>
      <c r="C174" s="8">
        <v>30.8459</v>
      </c>
      <c r="G174">
        <f t="shared" si="3"/>
        <v>339.63179822378549</v>
      </c>
    </row>
    <row r="175" spans="1:7" x14ac:dyDescent="0.25">
      <c r="A175" t="s">
        <v>13</v>
      </c>
      <c r="C175" s="8">
        <v>0</v>
      </c>
      <c r="G175">
        <f t="shared" si="3"/>
        <v>0</v>
      </c>
    </row>
    <row r="176" spans="1:7" x14ac:dyDescent="0.25">
      <c r="A176" t="s">
        <v>13</v>
      </c>
      <c r="C176" s="8">
        <v>30.979299999999999</v>
      </c>
      <c r="G176">
        <f t="shared" si="3"/>
        <v>341.10061196833669</v>
      </c>
    </row>
    <row r="177" spans="1:10" x14ac:dyDescent="0.25">
      <c r="A177" t="s">
        <v>13</v>
      </c>
      <c r="C177" s="8">
        <v>0</v>
      </c>
      <c r="G177">
        <f t="shared" si="3"/>
        <v>0</v>
      </c>
    </row>
    <row r="178" spans="1:10" x14ac:dyDescent="0.25">
      <c r="A178" t="s">
        <v>13</v>
      </c>
      <c r="C178" s="8">
        <v>25.943899999999999</v>
      </c>
      <c r="G178">
        <f t="shared" si="3"/>
        <v>285.65784788053088</v>
      </c>
    </row>
    <row r="179" spans="1:10" x14ac:dyDescent="0.25">
      <c r="A179" t="s">
        <v>13</v>
      </c>
      <c r="C179" s="8">
        <v>17.807200000000002</v>
      </c>
      <c r="G179">
        <f t="shared" si="3"/>
        <v>196.06791688135519</v>
      </c>
    </row>
    <row r="180" spans="1:10" x14ac:dyDescent="0.25">
      <c r="A180" t="s">
        <v>13</v>
      </c>
      <c r="C180" s="8">
        <v>30.879200000000001</v>
      </c>
      <c r="G180">
        <f t="shared" si="3"/>
        <v>339.99845113003403</v>
      </c>
    </row>
    <row r="181" spans="1:10" x14ac:dyDescent="0.25">
      <c r="A181" t="s">
        <v>13</v>
      </c>
      <c r="C181" s="8">
        <v>0</v>
      </c>
      <c r="G181">
        <f t="shared" si="3"/>
        <v>0</v>
      </c>
    </row>
    <row r="182" spans="1:10" x14ac:dyDescent="0.25">
      <c r="A182" t="s">
        <v>13</v>
      </c>
      <c r="C182" s="8">
        <v>0</v>
      </c>
      <c r="G182">
        <f t="shared" si="3"/>
        <v>0</v>
      </c>
    </row>
    <row r="183" spans="1:10" x14ac:dyDescent="0.25">
      <c r="A183" t="s">
        <v>13</v>
      </c>
      <c r="C183" s="8">
        <v>0</v>
      </c>
      <c r="G183">
        <f t="shared" si="3"/>
        <v>0</v>
      </c>
    </row>
    <row r="184" spans="1:10" x14ac:dyDescent="0.25">
      <c r="A184" t="s">
        <v>13</v>
      </c>
      <c r="C184" s="8">
        <v>1.46726</v>
      </c>
      <c r="G184">
        <f t="shared" si="3"/>
        <v>16.155409706373668</v>
      </c>
    </row>
    <row r="185" spans="1:10" x14ac:dyDescent="0.25">
      <c r="A185" t="s">
        <v>13</v>
      </c>
      <c r="C185" s="8">
        <v>0</v>
      </c>
      <c r="G185">
        <f t="shared" si="3"/>
        <v>0</v>
      </c>
    </row>
    <row r="186" spans="1:10" x14ac:dyDescent="0.25">
      <c r="A186" t="s">
        <v>13</v>
      </c>
      <c r="C186" s="8">
        <v>12.7719</v>
      </c>
      <c r="G186">
        <f t="shared" si="3"/>
        <v>140.62625385332785</v>
      </c>
    </row>
    <row r="187" spans="1:10" x14ac:dyDescent="0.25">
      <c r="A187" t="s">
        <v>13</v>
      </c>
      <c r="C187" s="8">
        <v>6.6693000000000002E-2</v>
      </c>
      <c r="G187">
        <f t="shared" si="3"/>
        <v>0.73432979809112153</v>
      </c>
    </row>
    <row r="188" spans="1:10" x14ac:dyDescent="0.25">
      <c r="A188" t="s">
        <v>13</v>
      </c>
      <c r="C188" s="8">
        <v>0</v>
      </c>
      <c r="G188">
        <f t="shared" si="3"/>
        <v>0</v>
      </c>
    </row>
    <row r="189" spans="1:10" x14ac:dyDescent="0.25">
      <c r="A189" t="s">
        <v>13</v>
      </c>
      <c r="C189" s="8">
        <v>0</v>
      </c>
      <c r="G189">
        <f t="shared" si="3"/>
        <v>0</v>
      </c>
    </row>
    <row r="190" spans="1:10" x14ac:dyDescent="0.25">
      <c r="A190" t="s">
        <v>13</v>
      </c>
      <c r="C190" s="8">
        <v>6.6693000000000002E-2</v>
      </c>
      <c r="G190">
        <f t="shared" si="3"/>
        <v>0.73432979809112153</v>
      </c>
    </row>
    <row r="191" spans="1:10" x14ac:dyDescent="0.25">
      <c r="A191" t="s">
        <v>13</v>
      </c>
      <c r="C191" s="8">
        <v>0</v>
      </c>
      <c r="G191">
        <f t="shared" si="3"/>
        <v>0</v>
      </c>
    </row>
    <row r="192" spans="1:10" x14ac:dyDescent="0.25">
      <c r="A192" t="s">
        <v>13</v>
      </c>
      <c r="C192" s="8">
        <v>30.745799999999999</v>
      </c>
      <c r="E192" s="1" t="s">
        <v>14</v>
      </c>
      <c r="F192" s="1">
        <f>AVERAGEA(C149:C194)</f>
        <v>9.6242314347826099</v>
      </c>
      <c r="G192">
        <f t="shared" si="3"/>
        <v>338.52963738548277</v>
      </c>
      <c r="I192" s="1" t="s">
        <v>3</v>
      </c>
      <c r="J192" s="1">
        <f>AVERAGEA(G5:G195)</f>
        <v>111.14683871519827</v>
      </c>
    </row>
    <row r="193" spans="1:10" x14ac:dyDescent="0.25">
      <c r="A193" t="s">
        <v>13</v>
      </c>
      <c r="C193" s="8">
        <v>0</v>
      </c>
      <c r="E193" s="1" t="s">
        <v>0</v>
      </c>
      <c r="F193" s="1">
        <f>TRIMMEAN(C149:C194,0.1)</f>
        <v>9.064822523809525</v>
      </c>
      <c r="G193">
        <f t="shared" si="3"/>
        <v>0</v>
      </c>
      <c r="I193" s="1" t="s">
        <v>0</v>
      </c>
      <c r="J193" s="1">
        <f>TRIMMEAN(G5:G194,0.1)</f>
        <v>103.77680675551819</v>
      </c>
    </row>
    <row r="194" spans="1:10" x14ac:dyDescent="0.25">
      <c r="A194" t="s">
        <v>13</v>
      </c>
      <c r="C194" s="8">
        <v>2.3009400000000002</v>
      </c>
      <c r="E194" s="1" t="s">
        <v>1</v>
      </c>
      <c r="F194" s="1">
        <f>_xlfn.STDEV.S(C149:C194)</f>
        <v>12.795597020962459</v>
      </c>
      <c r="G194">
        <f t="shared" si="3"/>
        <v>25.334724867973929</v>
      </c>
      <c r="I194" s="1" t="s">
        <v>1</v>
      </c>
      <c r="J194" s="1">
        <f>_xlfn.STDEV.S(G5:G194)</f>
        <v>133.73757382612274</v>
      </c>
    </row>
    <row r="195" spans="1:10" x14ac:dyDescent="0.25">
      <c r="A195" t="s">
        <v>13</v>
      </c>
      <c r="C195" s="8">
        <v>28.178100000000001</v>
      </c>
      <c r="E195" s="1" t="s">
        <v>2</v>
      </c>
      <c r="F195" s="1">
        <f>F194/SQRT(48)</f>
        <v>1.8468853461236625</v>
      </c>
      <c r="G195">
        <f t="shared" si="3"/>
        <v>310.2577254523178</v>
      </c>
      <c r="I195" s="1" t="s">
        <v>2</v>
      </c>
      <c r="J195" s="1">
        <f>J194/SQRT(200)</f>
        <v>9.4566745351887906</v>
      </c>
    </row>
    <row r="196" spans="1:10" x14ac:dyDescent="0.25">
      <c r="H196" s="1"/>
    </row>
    <row r="197" spans="1:10" x14ac:dyDescent="0.25">
      <c r="A197" t="s">
        <v>6</v>
      </c>
      <c r="C197" s="8">
        <v>0</v>
      </c>
      <c r="G197">
        <f>C197*100/F$49</f>
        <v>0</v>
      </c>
    </row>
    <row r="198" spans="1:10" x14ac:dyDescent="0.25">
      <c r="A198" t="s">
        <v>6</v>
      </c>
      <c r="C198" s="8">
        <v>29.7788</v>
      </c>
      <c r="G198">
        <f t="shared" ref="G198:G244" si="5">C198*100/F$49</f>
        <v>327.8823893271541</v>
      </c>
    </row>
    <row r="199" spans="1:10" x14ac:dyDescent="0.25">
      <c r="A199" t="s">
        <v>6</v>
      </c>
      <c r="C199" s="8">
        <v>0</v>
      </c>
      <c r="G199">
        <f t="shared" si="5"/>
        <v>0</v>
      </c>
    </row>
    <row r="200" spans="1:10" x14ac:dyDescent="0.25">
      <c r="A200" t="s">
        <v>6</v>
      </c>
      <c r="C200" s="8">
        <v>2.1341999999999999</v>
      </c>
      <c r="G200">
        <f t="shared" si="5"/>
        <v>23.498817793262731</v>
      </c>
    </row>
    <row r="201" spans="1:10" x14ac:dyDescent="0.25">
      <c r="A201" t="s">
        <v>6</v>
      </c>
      <c r="C201" s="8">
        <v>29.7788</v>
      </c>
      <c r="G201">
        <f t="shared" si="5"/>
        <v>327.8823893271541</v>
      </c>
    </row>
    <row r="202" spans="1:10" x14ac:dyDescent="0.25">
      <c r="A202" t="s">
        <v>6</v>
      </c>
      <c r="C202" s="8">
        <v>14.3058</v>
      </c>
      <c r="G202">
        <f t="shared" si="5"/>
        <v>157.51540979611002</v>
      </c>
    </row>
    <row r="203" spans="1:10" x14ac:dyDescent="0.25">
      <c r="A203" t="s">
        <v>6</v>
      </c>
      <c r="C203" s="8">
        <v>0</v>
      </c>
      <c r="G203">
        <f t="shared" si="5"/>
        <v>0</v>
      </c>
    </row>
    <row r="204" spans="1:10" x14ac:dyDescent="0.25">
      <c r="A204" t="s">
        <v>6</v>
      </c>
      <c r="C204" s="8">
        <v>30.779199999999999</v>
      </c>
      <c r="G204">
        <f t="shared" si="5"/>
        <v>338.8973913515099</v>
      </c>
    </row>
    <row r="205" spans="1:10" x14ac:dyDescent="0.25">
      <c r="A205" t="s">
        <v>6</v>
      </c>
      <c r="C205" s="8">
        <v>0</v>
      </c>
      <c r="G205">
        <f t="shared" si="5"/>
        <v>0</v>
      </c>
    </row>
    <row r="206" spans="1:10" x14ac:dyDescent="0.25">
      <c r="A206" t="s">
        <v>6</v>
      </c>
      <c r="C206" s="8">
        <v>1.0337499999999999</v>
      </c>
      <c r="G206">
        <f t="shared" si="5"/>
        <v>11.382205460493559</v>
      </c>
    </row>
    <row r="207" spans="1:10" x14ac:dyDescent="0.25">
      <c r="A207" t="s">
        <v>6</v>
      </c>
      <c r="C207" s="8">
        <v>30.8459</v>
      </c>
      <c r="G207">
        <f t="shared" si="5"/>
        <v>339.63179822378549</v>
      </c>
    </row>
    <row r="208" spans="1:10" x14ac:dyDescent="0.25">
      <c r="A208" t="s">
        <v>6</v>
      </c>
      <c r="C208" s="8">
        <v>0.63359100000000002</v>
      </c>
      <c r="G208">
        <f t="shared" si="5"/>
        <v>6.9762156613490438</v>
      </c>
    </row>
    <row r="209" spans="1:7" x14ac:dyDescent="0.25">
      <c r="A209" t="s">
        <v>6</v>
      </c>
      <c r="C209" s="8">
        <v>30.8125</v>
      </c>
      <c r="G209">
        <f t="shared" si="5"/>
        <v>339.26404425775843</v>
      </c>
    </row>
    <row r="210" spans="1:7" x14ac:dyDescent="0.25">
      <c r="A210" t="s">
        <v>6</v>
      </c>
      <c r="C210" s="8">
        <v>0</v>
      </c>
      <c r="G210">
        <f t="shared" si="5"/>
        <v>0</v>
      </c>
    </row>
    <row r="211" spans="1:7" x14ac:dyDescent="0.25">
      <c r="A211" t="s">
        <v>6</v>
      </c>
      <c r="C211" s="8">
        <v>26.610800000000001</v>
      </c>
      <c r="G211">
        <f t="shared" si="5"/>
        <v>293.00081554350857</v>
      </c>
    </row>
    <row r="212" spans="1:7" x14ac:dyDescent="0.25">
      <c r="A212" t="s">
        <v>6</v>
      </c>
      <c r="C212" s="8">
        <v>30.8459</v>
      </c>
      <c r="G212">
        <f t="shared" si="5"/>
        <v>339.63179822378549</v>
      </c>
    </row>
    <row r="213" spans="1:7" x14ac:dyDescent="0.25">
      <c r="A213" t="s">
        <v>6</v>
      </c>
      <c r="C213" s="8">
        <v>0</v>
      </c>
      <c r="G213">
        <f t="shared" si="5"/>
        <v>0</v>
      </c>
    </row>
    <row r="214" spans="1:7" x14ac:dyDescent="0.25">
      <c r="A214" t="s">
        <v>6</v>
      </c>
      <c r="C214" s="8">
        <v>7.6030899999999999</v>
      </c>
      <c r="G214">
        <f t="shared" si="5"/>
        <v>83.714565914992946</v>
      </c>
    </row>
    <row r="215" spans="1:7" x14ac:dyDescent="0.25">
      <c r="A215" t="s">
        <v>6</v>
      </c>
      <c r="C215" s="8">
        <v>0</v>
      </c>
      <c r="G215">
        <f t="shared" si="5"/>
        <v>0</v>
      </c>
    </row>
    <row r="216" spans="1:7" x14ac:dyDescent="0.25">
      <c r="A216" t="s">
        <v>6</v>
      </c>
      <c r="C216" s="8">
        <v>0.56689699999999998</v>
      </c>
      <c r="G216">
        <f t="shared" si="5"/>
        <v>6.2418748526601373</v>
      </c>
    </row>
    <row r="217" spans="1:7" x14ac:dyDescent="0.25">
      <c r="A217" t="s">
        <v>6</v>
      </c>
      <c r="C217" s="8">
        <v>3.2346499999999998</v>
      </c>
      <c r="G217">
        <f t="shared" si="5"/>
        <v>35.61543012603191</v>
      </c>
    </row>
    <row r="218" spans="1:7" x14ac:dyDescent="0.25">
      <c r="A218" t="s">
        <v>6</v>
      </c>
      <c r="C218" s="8">
        <v>7.4030100000000001</v>
      </c>
      <c r="G218">
        <f t="shared" si="5"/>
        <v>81.511565510121812</v>
      </c>
    </row>
    <row r="219" spans="1:7" x14ac:dyDescent="0.25">
      <c r="A219" t="s">
        <v>6</v>
      </c>
      <c r="C219" s="8">
        <v>17.1737</v>
      </c>
      <c r="G219">
        <f t="shared" si="5"/>
        <v>189.09270318440457</v>
      </c>
    </row>
    <row r="220" spans="1:7" x14ac:dyDescent="0.25">
      <c r="A220" t="s">
        <v>6</v>
      </c>
      <c r="C220" s="8">
        <v>21.508700000000001</v>
      </c>
      <c r="G220">
        <f t="shared" si="5"/>
        <v>236.82364458342713</v>
      </c>
    </row>
    <row r="221" spans="1:7" x14ac:dyDescent="0.25">
      <c r="A221" t="s">
        <v>6</v>
      </c>
      <c r="C221" s="8">
        <v>4.3350799999999996</v>
      </c>
      <c r="G221">
        <f t="shared" si="5"/>
        <v>47.731822246845383</v>
      </c>
    </row>
    <row r="222" spans="1:7" x14ac:dyDescent="0.25">
      <c r="A222" t="s">
        <v>6</v>
      </c>
      <c r="C222" s="8">
        <v>29.812000000000001</v>
      </c>
      <c r="G222">
        <f t="shared" si="5"/>
        <v>328.24794117362416</v>
      </c>
    </row>
    <row r="223" spans="1:7" x14ac:dyDescent="0.25">
      <c r="A223" t="s">
        <v>6</v>
      </c>
      <c r="C223" s="8">
        <v>15.739699999999999</v>
      </c>
      <c r="G223">
        <f t="shared" si="5"/>
        <v>173.303505960368</v>
      </c>
    </row>
    <row r="224" spans="1:7" x14ac:dyDescent="0.25">
      <c r="A224" t="s">
        <v>6</v>
      </c>
      <c r="C224" s="8">
        <v>21.308599999999998</v>
      </c>
      <c r="G224">
        <f t="shared" si="5"/>
        <v>234.62042396660024</v>
      </c>
    </row>
    <row r="225" spans="1:7" x14ac:dyDescent="0.25">
      <c r="A225" t="s">
        <v>6</v>
      </c>
      <c r="C225" s="8">
        <v>16.940200000000001</v>
      </c>
      <c r="G225">
        <f t="shared" si="5"/>
        <v>186.52172860155062</v>
      </c>
    </row>
    <row r="226" spans="1:7" x14ac:dyDescent="0.25">
      <c r="A226" t="s">
        <v>6</v>
      </c>
      <c r="C226" s="8">
        <v>0</v>
      </c>
      <c r="G226">
        <f t="shared" si="5"/>
        <v>0</v>
      </c>
    </row>
    <row r="227" spans="1:7" x14ac:dyDescent="0.25">
      <c r="A227" t="s">
        <v>6</v>
      </c>
      <c r="C227" s="8">
        <v>9.2037200000000006</v>
      </c>
      <c r="G227">
        <f t="shared" si="5"/>
        <v>101.3384590479843</v>
      </c>
    </row>
    <row r="228" spans="1:7" x14ac:dyDescent="0.25">
      <c r="A228" t="s">
        <v>6</v>
      </c>
      <c r="C228" s="8">
        <v>0</v>
      </c>
      <c r="G228">
        <f t="shared" si="5"/>
        <v>0</v>
      </c>
    </row>
    <row r="229" spans="1:7" x14ac:dyDescent="0.25">
      <c r="A229" t="s">
        <v>6</v>
      </c>
      <c r="C229" s="8">
        <v>0</v>
      </c>
      <c r="G229">
        <f t="shared" si="5"/>
        <v>0</v>
      </c>
    </row>
    <row r="230" spans="1:7" x14ac:dyDescent="0.25">
      <c r="A230" t="s">
        <v>6</v>
      </c>
      <c r="C230" s="8">
        <v>11.0044</v>
      </c>
      <c r="G230">
        <f t="shared" si="5"/>
        <v>121.16502226791324</v>
      </c>
    </row>
    <row r="231" spans="1:7" x14ac:dyDescent="0.25">
      <c r="A231" t="s">
        <v>6</v>
      </c>
      <c r="C231" s="8">
        <v>0</v>
      </c>
      <c r="G231">
        <f t="shared" si="5"/>
        <v>0</v>
      </c>
    </row>
    <row r="232" spans="1:7" x14ac:dyDescent="0.25">
      <c r="A232" t="s">
        <v>6</v>
      </c>
      <c r="C232" s="8">
        <v>18.140699999999999</v>
      </c>
      <c r="G232">
        <f t="shared" si="5"/>
        <v>199.73995124273324</v>
      </c>
    </row>
    <row r="233" spans="1:7" x14ac:dyDescent="0.25">
      <c r="A233" t="s">
        <v>6</v>
      </c>
      <c r="C233" s="8">
        <v>0.50020200000000004</v>
      </c>
      <c r="G233">
        <f t="shared" si="5"/>
        <v>5.5075230333734453</v>
      </c>
    </row>
    <row r="234" spans="1:7" x14ac:dyDescent="0.25">
      <c r="A234" t="s">
        <v>6</v>
      </c>
      <c r="C234" s="8">
        <v>4.7019000000000002</v>
      </c>
      <c r="G234">
        <f t="shared" si="5"/>
        <v>51.770729726427724</v>
      </c>
    </row>
    <row r="235" spans="1:7" x14ac:dyDescent="0.25">
      <c r="A235" t="s">
        <v>6</v>
      </c>
      <c r="C235" s="8">
        <v>18.7409</v>
      </c>
      <c r="G235">
        <f t="shared" si="5"/>
        <v>206.34851203343527</v>
      </c>
    </row>
    <row r="236" spans="1:7" x14ac:dyDescent="0.25">
      <c r="A236" t="s">
        <v>6</v>
      </c>
      <c r="C236" s="8">
        <v>26.443999999999999</v>
      </c>
      <c r="G236">
        <f t="shared" si="5"/>
        <v>291.16424783293024</v>
      </c>
    </row>
    <row r="237" spans="1:7" x14ac:dyDescent="0.25">
      <c r="A237" t="s">
        <v>6</v>
      </c>
      <c r="C237" s="8">
        <v>0</v>
      </c>
      <c r="G237">
        <f t="shared" si="5"/>
        <v>0</v>
      </c>
    </row>
    <row r="238" spans="1:7" x14ac:dyDescent="0.25">
      <c r="A238" t="s">
        <v>6</v>
      </c>
      <c r="C238" s="8">
        <v>31.012499999999999</v>
      </c>
      <c r="G238">
        <f t="shared" si="5"/>
        <v>341.46616381480675</v>
      </c>
    </row>
    <row r="239" spans="1:7" x14ac:dyDescent="0.25">
      <c r="A239" t="s">
        <v>6</v>
      </c>
      <c r="C239" s="8">
        <v>0.63358899999999996</v>
      </c>
      <c r="G239">
        <f t="shared" si="5"/>
        <v>6.9761936401534728</v>
      </c>
    </row>
    <row r="240" spans="1:7" x14ac:dyDescent="0.25">
      <c r="A240" t="s">
        <v>6</v>
      </c>
      <c r="C240" s="8">
        <v>28.844999999999999</v>
      </c>
      <c r="G240">
        <f t="shared" si="5"/>
        <v>317.60069311529548</v>
      </c>
    </row>
    <row r="241" spans="1:7" x14ac:dyDescent="0.25">
      <c r="A241" t="s">
        <v>6</v>
      </c>
      <c r="C241" s="8">
        <v>7.9365399999999999</v>
      </c>
      <c r="E241" s="1" t="s">
        <v>15</v>
      </c>
      <c r="F241" s="1">
        <f>AVERAGEA(C197:C244)</f>
        <v>11.276793104166666</v>
      </c>
      <c r="G241">
        <f t="shared" si="5"/>
        <v>87.386049746481788</v>
      </c>
    </row>
    <row r="242" spans="1:7" x14ac:dyDescent="0.25">
      <c r="A242" t="s">
        <v>6</v>
      </c>
      <c r="C242" s="8">
        <v>8.7702100000000005</v>
      </c>
      <c r="E242" s="1" t="s">
        <v>0</v>
      </c>
      <c r="F242" s="1">
        <f>TRIMMEAN(C197:C244,0.1)</f>
        <v>10.896083386363635</v>
      </c>
      <c r="G242">
        <f t="shared" si="5"/>
        <v>96.565254802104192</v>
      </c>
    </row>
    <row r="243" spans="1:7" x14ac:dyDescent="0.25">
      <c r="A243" t="s">
        <v>6</v>
      </c>
      <c r="C243" s="8">
        <v>0</v>
      </c>
      <c r="E243" s="1" t="s">
        <v>1</v>
      </c>
      <c r="F243" s="1">
        <f>_xlfn.STDEV.S(C197:C244)</f>
        <v>11.950202419589131</v>
      </c>
      <c r="G243">
        <f t="shared" si="5"/>
        <v>0</v>
      </c>
    </row>
    <row r="244" spans="1:7" x14ac:dyDescent="0.25">
      <c r="A244" t="s">
        <v>6</v>
      </c>
      <c r="C244" s="8">
        <v>2.1675399999999998</v>
      </c>
      <c r="E244" s="1" t="s">
        <v>2</v>
      </c>
      <c r="F244" s="1">
        <f>F243/SQRT(48)</f>
        <v>1.7248631459550756</v>
      </c>
      <c r="G244">
        <f t="shared" si="5"/>
        <v>23.865911123422691</v>
      </c>
    </row>
    <row r="245" spans="1:7" x14ac:dyDescent="0.25">
      <c r="A245" s="1"/>
      <c r="G245">
        <f>C246*100/F$192</f>
        <v>0</v>
      </c>
    </row>
    <row r="246" spans="1:7" x14ac:dyDescent="0.25">
      <c r="A246" t="s">
        <v>16</v>
      </c>
      <c r="C246" s="8">
        <v>0</v>
      </c>
      <c r="G246">
        <f t="shared" ref="G246:G288" si="6">C247*100/F$192</f>
        <v>162.15736400100934</v>
      </c>
    </row>
    <row r="247" spans="1:7" x14ac:dyDescent="0.25">
      <c r="A247" t="s">
        <v>16</v>
      </c>
      <c r="C247" s="8">
        <v>15.606400000000001</v>
      </c>
      <c r="G247">
        <f t="shared" si="6"/>
        <v>234.22753445568185</v>
      </c>
    </row>
    <row r="248" spans="1:7" x14ac:dyDescent="0.25">
      <c r="A248" t="s">
        <v>16</v>
      </c>
      <c r="C248" s="8">
        <v>22.5426</v>
      </c>
      <c r="G248">
        <f t="shared" si="6"/>
        <v>58.556779709519709</v>
      </c>
    </row>
    <row r="249" spans="1:7" x14ac:dyDescent="0.25">
      <c r="A249" t="s">
        <v>16</v>
      </c>
      <c r="C249" s="8">
        <v>5.6356400000000004</v>
      </c>
      <c r="G249">
        <f t="shared" si="6"/>
        <v>65.486579813761111</v>
      </c>
    </row>
    <row r="250" spans="1:7" x14ac:dyDescent="0.25">
      <c r="A250" t="s">
        <v>16</v>
      </c>
      <c r="C250" s="8">
        <v>6.3025799999999998</v>
      </c>
      <c r="G250">
        <f t="shared" si="6"/>
        <v>0</v>
      </c>
    </row>
    <row r="251" spans="1:7" x14ac:dyDescent="0.25">
      <c r="A251" t="s">
        <v>16</v>
      </c>
      <c r="C251" s="8">
        <v>0</v>
      </c>
      <c r="G251">
        <f t="shared" si="6"/>
        <v>85.929562854353819</v>
      </c>
    </row>
    <row r="252" spans="1:7" x14ac:dyDescent="0.25">
      <c r="A252" t="s">
        <v>16</v>
      </c>
      <c r="C252" s="8">
        <v>8.2700600000000009</v>
      </c>
      <c r="G252">
        <f t="shared" si="6"/>
        <v>315.65221811071501</v>
      </c>
    </row>
    <row r="253" spans="1:7" x14ac:dyDescent="0.25">
      <c r="A253" t="s">
        <v>16</v>
      </c>
      <c r="C253" s="8">
        <v>30.379100000000001</v>
      </c>
      <c r="G253">
        <f t="shared" si="6"/>
        <v>2.0789400312724235</v>
      </c>
    </row>
    <row r="254" spans="1:7" x14ac:dyDescent="0.25">
      <c r="A254" t="s">
        <v>16</v>
      </c>
      <c r="C254" s="8">
        <v>0.20008200000000001</v>
      </c>
      <c r="G254">
        <f t="shared" si="6"/>
        <v>57.863841260855864</v>
      </c>
    </row>
    <row r="255" spans="1:7" x14ac:dyDescent="0.25">
      <c r="A255" t="s">
        <v>16</v>
      </c>
      <c r="C255" s="8">
        <v>5.5689500000000001</v>
      </c>
      <c r="G255">
        <f t="shared" si="6"/>
        <v>0</v>
      </c>
    </row>
    <row r="256" spans="1:7" x14ac:dyDescent="0.25">
      <c r="A256" t="s">
        <v>16</v>
      </c>
      <c r="C256" s="8">
        <v>0</v>
      </c>
      <c r="G256">
        <f t="shared" si="6"/>
        <v>1.732450026060353</v>
      </c>
    </row>
    <row r="257" spans="1:7" x14ac:dyDescent="0.25">
      <c r="A257" t="s">
        <v>16</v>
      </c>
      <c r="C257" s="8">
        <v>0.16673499999999999</v>
      </c>
      <c r="G257">
        <f t="shared" si="6"/>
        <v>23.561361916181102</v>
      </c>
    </row>
    <row r="258" spans="1:7" x14ac:dyDescent="0.25">
      <c r="A258" t="s">
        <v>16</v>
      </c>
      <c r="C258" s="8">
        <v>2.2675999999999998</v>
      </c>
      <c r="G258">
        <f t="shared" si="6"/>
        <v>0</v>
      </c>
    </row>
    <row r="259" spans="1:7" x14ac:dyDescent="0.25">
      <c r="A259" t="s">
        <v>16</v>
      </c>
      <c r="C259" s="8">
        <v>0</v>
      </c>
      <c r="G259">
        <f t="shared" si="6"/>
        <v>0</v>
      </c>
    </row>
    <row r="260" spans="1:7" x14ac:dyDescent="0.25">
      <c r="A260" t="s">
        <v>16</v>
      </c>
      <c r="C260" s="8">
        <v>0</v>
      </c>
      <c r="G260">
        <f t="shared" si="6"/>
        <v>12.127098230222092</v>
      </c>
    </row>
    <row r="261" spans="1:7" x14ac:dyDescent="0.25">
      <c r="A261" t="s">
        <v>16</v>
      </c>
      <c r="C261" s="8">
        <v>1.1671400000000001</v>
      </c>
      <c r="G261">
        <f t="shared" si="6"/>
        <v>0</v>
      </c>
    </row>
    <row r="262" spans="1:7" x14ac:dyDescent="0.25">
      <c r="A262" t="s">
        <v>16</v>
      </c>
      <c r="C262" s="8">
        <v>0</v>
      </c>
      <c r="G262">
        <f t="shared" si="6"/>
        <v>0.34649000521207057</v>
      </c>
    </row>
    <row r="263" spans="1:7" x14ac:dyDescent="0.25">
      <c r="A263" t="s">
        <v>16</v>
      </c>
      <c r="C263" s="8">
        <v>3.3347000000000002E-2</v>
      </c>
      <c r="G263">
        <f t="shared" si="6"/>
        <v>97.710139908043601</v>
      </c>
    </row>
    <row r="264" spans="1:7" x14ac:dyDescent="0.25">
      <c r="A264" t="s">
        <v>16</v>
      </c>
      <c r="C264" s="8">
        <v>9.4038500000000003</v>
      </c>
      <c r="G264">
        <f t="shared" si="6"/>
        <v>268.18349262382429</v>
      </c>
    </row>
    <row r="265" spans="1:7" x14ac:dyDescent="0.25">
      <c r="A265" t="s">
        <v>16</v>
      </c>
      <c r="C265" s="8">
        <v>25.810600000000001</v>
      </c>
      <c r="G265">
        <f t="shared" si="6"/>
        <v>0</v>
      </c>
    </row>
    <row r="266" spans="1:7" x14ac:dyDescent="0.25">
      <c r="A266" t="s">
        <v>16</v>
      </c>
      <c r="C266" s="8">
        <v>0</v>
      </c>
      <c r="G266">
        <f t="shared" si="6"/>
        <v>39.846402551588497</v>
      </c>
    </row>
    <row r="267" spans="1:7" x14ac:dyDescent="0.25">
      <c r="A267" t="s">
        <v>16</v>
      </c>
      <c r="C267" s="8">
        <v>3.8349099999999998</v>
      </c>
      <c r="G267">
        <f t="shared" si="6"/>
        <v>13.859600208482824</v>
      </c>
    </row>
    <row r="268" spans="1:7" x14ac:dyDescent="0.25">
      <c r="A268" t="s">
        <v>16</v>
      </c>
      <c r="C268" s="8">
        <v>1.33388</v>
      </c>
      <c r="G268">
        <f t="shared" si="6"/>
        <v>202.34966430272556</v>
      </c>
    </row>
    <row r="269" spans="1:7" x14ac:dyDescent="0.25">
      <c r="A269" t="s">
        <v>16</v>
      </c>
      <c r="C269" s="8">
        <v>19.474599999999999</v>
      </c>
      <c r="G269">
        <f t="shared" si="6"/>
        <v>288.97268512774701</v>
      </c>
    </row>
    <row r="270" spans="1:7" x14ac:dyDescent="0.25">
      <c r="A270" t="s">
        <v>16</v>
      </c>
      <c r="C270" s="8">
        <v>27.811399999999999</v>
      </c>
      <c r="G270">
        <f t="shared" si="6"/>
        <v>308.02979127101202</v>
      </c>
    </row>
    <row r="271" spans="1:7" x14ac:dyDescent="0.25">
      <c r="A271" t="s">
        <v>16</v>
      </c>
      <c r="C271" s="8">
        <v>29.645499999999998</v>
      </c>
      <c r="G271">
        <f t="shared" si="6"/>
        <v>45.043700677569177</v>
      </c>
    </row>
    <row r="272" spans="1:7" x14ac:dyDescent="0.25">
      <c r="A272" t="s">
        <v>16</v>
      </c>
      <c r="C272" s="8">
        <v>4.3351100000000002</v>
      </c>
      <c r="G272">
        <f t="shared" si="6"/>
        <v>0</v>
      </c>
    </row>
    <row r="273" spans="1:10" x14ac:dyDescent="0.25">
      <c r="A273" t="s">
        <v>16</v>
      </c>
      <c r="C273" s="8">
        <v>0</v>
      </c>
      <c r="G273">
        <f t="shared" si="6"/>
        <v>4.1578800625448471</v>
      </c>
    </row>
    <row r="274" spans="1:10" x14ac:dyDescent="0.25">
      <c r="A274" t="s">
        <v>16</v>
      </c>
      <c r="C274" s="8">
        <v>0.40016400000000002</v>
      </c>
      <c r="G274">
        <f t="shared" si="6"/>
        <v>0.34649000521207057</v>
      </c>
    </row>
    <row r="275" spans="1:10" x14ac:dyDescent="0.25">
      <c r="A275" t="s">
        <v>16</v>
      </c>
      <c r="C275" s="8">
        <v>3.3347000000000002E-2</v>
      </c>
      <c r="G275">
        <f t="shared" si="6"/>
        <v>11.434159781558252</v>
      </c>
    </row>
    <row r="276" spans="1:10" x14ac:dyDescent="0.25">
      <c r="A276" t="s">
        <v>16</v>
      </c>
      <c r="C276" s="8">
        <v>1.1004499999999999</v>
      </c>
      <c r="G276">
        <f t="shared" si="6"/>
        <v>279.27113122885027</v>
      </c>
    </row>
    <row r="277" spans="1:10" x14ac:dyDescent="0.25">
      <c r="A277" t="s">
        <v>16</v>
      </c>
      <c r="C277" s="8">
        <v>26.877700000000001</v>
      </c>
      <c r="G277">
        <f t="shared" si="6"/>
        <v>10.741221332894415</v>
      </c>
    </row>
    <row r="278" spans="1:10" x14ac:dyDescent="0.25">
      <c r="A278" t="s">
        <v>16</v>
      </c>
      <c r="C278" s="8">
        <v>1.03376</v>
      </c>
      <c r="G278">
        <f t="shared" si="6"/>
        <v>105.67908792427886</v>
      </c>
    </row>
    <row r="279" spans="1:10" x14ac:dyDescent="0.25">
      <c r="A279" t="s">
        <v>16</v>
      </c>
      <c r="C279" s="8">
        <v>10.1708</v>
      </c>
      <c r="G279">
        <f t="shared" si="6"/>
        <v>0</v>
      </c>
    </row>
    <row r="280" spans="1:10" x14ac:dyDescent="0.25">
      <c r="A280" t="s">
        <v>16</v>
      </c>
      <c r="C280" s="8">
        <v>0</v>
      </c>
      <c r="G280">
        <f t="shared" si="6"/>
        <v>244.27509000910712</v>
      </c>
    </row>
    <row r="281" spans="1:10" x14ac:dyDescent="0.25">
      <c r="A281" t="s">
        <v>16</v>
      </c>
      <c r="C281" s="8">
        <v>23.509599999999999</v>
      </c>
      <c r="G281">
        <f t="shared" si="6"/>
        <v>0</v>
      </c>
    </row>
    <row r="282" spans="1:10" x14ac:dyDescent="0.25">
      <c r="A282" t="s">
        <v>16</v>
      </c>
      <c r="C282" s="8">
        <v>0</v>
      </c>
      <c r="G282">
        <f t="shared" si="6"/>
        <v>82.811080074364639</v>
      </c>
    </row>
    <row r="283" spans="1:10" x14ac:dyDescent="0.25">
      <c r="A283" t="s">
        <v>16</v>
      </c>
      <c r="C283" s="8">
        <v>7.9699299999999997</v>
      </c>
      <c r="G283">
        <f t="shared" si="6"/>
        <v>322.23560094282487</v>
      </c>
    </row>
    <row r="284" spans="1:10" x14ac:dyDescent="0.25">
      <c r="A284" t="s">
        <v>16</v>
      </c>
      <c r="C284" s="8">
        <v>31.012699999999999</v>
      </c>
      <c r="G284">
        <f t="shared" si="6"/>
        <v>76.227801146655523</v>
      </c>
    </row>
    <row r="285" spans="1:10" x14ac:dyDescent="0.25">
      <c r="A285" t="s">
        <v>16</v>
      </c>
      <c r="C285" s="8">
        <v>7.3363399999999999</v>
      </c>
      <c r="G285">
        <f t="shared" si="6"/>
        <v>77.267260771851653</v>
      </c>
      <c r="I285" s="1" t="s">
        <v>23</v>
      </c>
      <c r="J285" s="1">
        <f>AVERAGEA(G197:G288)</f>
        <v>104.70677275608087</v>
      </c>
    </row>
    <row r="286" spans="1:10" x14ac:dyDescent="0.25">
      <c r="A286" t="s">
        <v>16</v>
      </c>
      <c r="C286" s="8">
        <v>7.4363799999999998</v>
      </c>
      <c r="E286" s="1" t="s">
        <v>15</v>
      </c>
      <c r="F286" s="1">
        <f>AVERAGEA(C246:C289)</f>
        <v>8.0343519318181809</v>
      </c>
      <c r="G286">
        <f t="shared" si="6"/>
        <v>0</v>
      </c>
      <c r="I286" s="1" t="s">
        <v>0</v>
      </c>
      <c r="J286" s="1">
        <f>TRIMMEAN(G197:G288,0.1)</f>
        <v>98.488443917134532</v>
      </c>
    </row>
    <row r="287" spans="1:10" x14ac:dyDescent="0.25">
      <c r="A287" t="s">
        <v>16</v>
      </c>
      <c r="C287" s="8">
        <v>0</v>
      </c>
      <c r="E287" s="1" t="s">
        <v>0</v>
      </c>
      <c r="F287" s="1">
        <f>TRIMMEAN(C246:C289,0.1)</f>
        <v>7.3029921250000003</v>
      </c>
      <c r="G287">
        <f t="shared" si="6"/>
        <v>109.14429968960187</v>
      </c>
      <c r="I287" s="1" t="s">
        <v>1</v>
      </c>
      <c r="J287" s="1">
        <f>_xlfn.STDEV.S(G197:G288)</f>
        <v>121.23231965291359</v>
      </c>
    </row>
    <row r="288" spans="1:10" x14ac:dyDescent="0.25">
      <c r="A288" t="s">
        <v>16</v>
      </c>
      <c r="C288" s="8">
        <v>10.504300000000001</v>
      </c>
      <c r="E288" s="1" t="s">
        <v>1</v>
      </c>
      <c r="F288" s="1">
        <f>_xlfn.STDEV.S(C246:C289)</f>
        <v>10.229057235148629</v>
      </c>
      <c r="G288">
        <f t="shared" si="6"/>
        <v>65.833100990293417</v>
      </c>
      <c r="I288" s="1" t="s">
        <v>2</v>
      </c>
      <c r="J288" s="1">
        <f>J287/SQRT(100)</f>
        <v>12.123231965291358</v>
      </c>
    </row>
    <row r="289" spans="1:7" x14ac:dyDescent="0.25">
      <c r="A289" t="s">
        <v>16</v>
      </c>
      <c r="C289" s="8">
        <v>6.3359300000000003</v>
      </c>
      <c r="E289" s="1" t="s">
        <v>2</v>
      </c>
      <c r="F289" s="1">
        <f>F288/SQRT(48)</f>
        <v>1.4764372370672876</v>
      </c>
    </row>
    <row r="290" spans="1:7" x14ac:dyDescent="0.25">
      <c r="G290">
        <f>C291*100/F$97</f>
        <v>0</v>
      </c>
    </row>
    <row r="291" spans="1:7" x14ac:dyDescent="0.25">
      <c r="A291" t="s">
        <v>17</v>
      </c>
      <c r="C291" s="8">
        <v>0</v>
      </c>
      <c r="G291">
        <f t="shared" ref="G291:G337" si="7">C292*100/F$97</f>
        <v>262.44063388602387</v>
      </c>
    </row>
    <row r="292" spans="1:7" x14ac:dyDescent="0.25">
      <c r="A292" t="s">
        <v>17</v>
      </c>
      <c r="C292" s="8">
        <v>20.141500000000001</v>
      </c>
      <c r="G292">
        <f t="shared" si="7"/>
        <v>278.95205415066994</v>
      </c>
    </row>
    <row r="293" spans="1:7" x14ac:dyDescent="0.25">
      <c r="A293" t="s">
        <v>17</v>
      </c>
      <c r="C293" s="8">
        <v>21.4087</v>
      </c>
      <c r="G293">
        <f t="shared" si="7"/>
        <v>387.57796744002849</v>
      </c>
    </row>
    <row r="294" spans="1:7" x14ac:dyDescent="0.25">
      <c r="A294" t="s">
        <v>17</v>
      </c>
      <c r="C294" s="8">
        <v>29.7454</v>
      </c>
      <c r="G294">
        <f t="shared" si="7"/>
        <v>271.56543471567318</v>
      </c>
    </row>
    <row r="295" spans="1:7" x14ac:dyDescent="0.25">
      <c r="A295" t="s">
        <v>17</v>
      </c>
      <c r="C295" s="8">
        <v>20.841799999999999</v>
      </c>
      <c r="G295">
        <f t="shared" si="7"/>
        <v>180.32003238828707</v>
      </c>
    </row>
    <row r="296" spans="1:7" x14ac:dyDescent="0.25">
      <c r="A296" t="s">
        <v>17</v>
      </c>
      <c r="C296" s="8">
        <v>13.839</v>
      </c>
      <c r="G296">
        <f t="shared" si="7"/>
        <v>0</v>
      </c>
    </row>
    <row r="297" spans="1:7" x14ac:dyDescent="0.25">
      <c r="A297" t="s">
        <v>17</v>
      </c>
      <c r="C297" s="8">
        <v>0</v>
      </c>
      <c r="G297">
        <f t="shared" si="7"/>
        <v>335.872934379605</v>
      </c>
    </row>
    <row r="298" spans="1:7" x14ac:dyDescent="0.25">
      <c r="A298" t="s">
        <v>17</v>
      </c>
      <c r="C298" s="8">
        <v>25.777200000000001</v>
      </c>
      <c r="G298">
        <f t="shared" si="7"/>
        <v>12.166149195852091</v>
      </c>
    </row>
    <row r="299" spans="1:7" x14ac:dyDescent="0.25">
      <c r="A299" t="s">
        <v>17</v>
      </c>
      <c r="C299" s="8">
        <v>0.93371400000000004</v>
      </c>
      <c r="G299">
        <f t="shared" si="7"/>
        <v>331.52748089297341</v>
      </c>
    </row>
    <row r="300" spans="1:7" x14ac:dyDescent="0.25">
      <c r="A300" t="s">
        <v>17</v>
      </c>
      <c r="C300" s="8">
        <v>25.4437</v>
      </c>
      <c r="G300">
        <f t="shared" si="7"/>
        <v>0</v>
      </c>
    </row>
    <row r="301" spans="1:7" x14ac:dyDescent="0.25">
      <c r="A301" t="s">
        <v>17</v>
      </c>
      <c r="C301" s="8">
        <v>0</v>
      </c>
      <c r="G301">
        <f t="shared" si="7"/>
        <v>323.27177076065038</v>
      </c>
    </row>
    <row r="302" spans="1:7" x14ac:dyDescent="0.25">
      <c r="A302" t="s">
        <v>17</v>
      </c>
      <c r="C302" s="8">
        <v>24.810099999999998</v>
      </c>
      <c r="G302">
        <f t="shared" si="7"/>
        <v>361.07395863296045</v>
      </c>
    </row>
    <row r="303" spans="1:7" x14ac:dyDescent="0.25">
      <c r="A303" t="s">
        <v>17</v>
      </c>
      <c r="C303" s="8">
        <v>27.711300000000001</v>
      </c>
      <c r="G303">
        <f t="shared" si="7"/>
        <v>0</v>
      </c>
    </row>
    <row r="304" spans="1:7" x14ac:dyDescent="0.25">
      <c r="A304" t="s">
        <v>17</v>
      </c>
      <c r="C304" s="8">
        <v>0</v>
      </c>
      <c r="G304">
        <f t="shared" si="7"/>
        <v>13.469602824004028</v>
      </c>
    </row>
    <row r="305" spans="1:7" x14ac:dyDescent="0.25">
      <c r="A305" t="s">
        <v>17</v>
      </c>
      <c r="C305" s="8">
        <v>1.0337499999999999</v>
      </c>
      <c r="G305">
        <f t="shared" si="7"/>
        <v>370.19875946260976</v>
      </c>
    </row>
    <row r="306" spans="1:7" x14ac:dyDescent="0.25">
      <c r="A306" t="s">
        <v>17</v>
      </c>
      <c r="C306" s="8">
        <v>28.4116</v>
      </c>
      <c r="G306">
        <f t="shared" si="7"/>
        <v>0</v>
      </c>
    </row>
    <row r="307" spans="1:7" x14ac:dyDescent="0.25">
      <c r="A307" t="s">
        <v>17</v>
      </c>
      <c r="C307" s="8">
        <v>0</v>
      </c>
      <c r="G307">
        <f t="shared" si="7"/>
        <v>161.20134003166206</v>
      </c>
    </row>
    <row r="308" spans="1:7" x14ac:dyDescent="0.25">
      <c r="A308" t="s">
        <v>17</v>
      </c>
      <c r="C308" s="8">
        <v>12.371700000000001</v>
      </c>
      <c r="G308">
        <f t="shared" si="7"/>
        <v>0</v>
      </c>
    </row>
    <row r="309" spans="1:7" x14ac:dyDescent="0.25">
      <c r="A309" t="s">
        <v>17</v>
      </c>
      <c r="C309" s="8">
        <v>0</v>
      </c>
      <c r="G309">
        <f t="shared" si="7"/>
        <v>0</v>
      </c>
    </row>
    <row r="310" spans="1:7" x14ac:dyDescent="0.25">
      <c r="A310" t="s">
        <v>17</v>
      </c>
      <c r="C310" s="8">
        <v>0</v>
      </c>
      <c r="G310">
        <f t="shared" si="7"/>
        <v>0</v>
      </c>
    </row>
    <row r="311" spans="1:7" x14ac:dyDescent="0.25">
      <c r="A311" t="s">
        <v>17</v>
      </c>
      <c r="C311" s="8">
        <v>0</v>
      </c>
      <c r="G311">
        <f t="shared" si="7"/>
        <v>9.559111641092839</v>
      </c>
    </row>
    <row r="312" spans="1:7" x14ac:dyDescent="0.25">
      <c r="A312" t="s">
        <v>17</v>
      </c>
      <c r="C312" s="8">
        <v>0.73363199999999995</v>
      </c>
      <c r="G312">
        <f t="shared" si="7"/>
        <v>30.415307840402541</v>
      </c>
    </row>
    <row r="313" spans="1:7" x14ac:dyDescent="0.25">
      <c r="A313" t="s">
        <v>17</v>
      </c>
      <c r="C313" s="8">
        <v>2.3342800000000001</v>
      </c>
      <c r="G313">
        <f t="shared" si="7"/>
        <v>404.08938770467455</v>
      </c>
    </row>
    <row r="314" spans="1:7" x14ac:dyDescent="0.25">
      <c r="A314" t="s">
        <v>17</v>
      </c>
      <c r="C314" s="8">
        <v>31.012599999999999</v>
      </c>
      <c r="G314">
        <f t="shared" si="7"/>
        <v>168.58795946665879</v>
      </c>
    </row>
    <row r="315" spans="1:7" x14ac:dyDescent="0.25">
      <c r="A315" t="s">
        <v>17</v>
      </c>
      <c r="C315" s="8">
        <v>12.938599999999999</v>
      </c>
      <c r="G315">
        <f t="shared" si="7"/>
        <v>0.86901251825308312</v>
      </c>
    </row>
    <row r="316" spans="1:7" x14ac:dyDescent="0.25">
      <c r="A316" t="s">
        <v>17</v>
      </c>
      <c r="C316" s="8">
        <v>6.6694000000000003E-2</v>
      </c>
      <c r="G316">
        <f t="shared" si="7"/>
        <v>351.08137009053848</v>
      </c>
    </row>
    <row r="317" spans="1:7" x14ac:dyDescent="0.25">
      <c r="A317" t="s">
        <v>17</v>
      </c>
      <c r="C317" s="8">
        <v>26.944400000000002</v>
      </c>
      <c r="G317">
        <f t="shared" si="7"/>
        <v>1.3035187773796248</v>
      </c>
    </row>
    <row r="318" spans="1:7" x14ac:dyDescent="0.25">
      <c r="A318" t="s">
        <v>17</v>
      </c>
      <c r="C318" s="8">
        <v>0.100041</v>
      </c>
      <c r="G318">
        <f t="shared" si="7"/>
        <v>307.63074417788431</v>
      </c>
    </row>
    <row r="319" spans="1:7" x14ac:dyDescent="0.25">
      <c r="A319" t="s">
        <v>17</v>
      </c>
      <c r="C319" s="8">
        <v>23.6097</v>
      </c>
      <c r="G319">
        <f t="shared" si="7"/>
        <v>337.6111157742576</v>
      </c>
    </row>
    <row r="320" spans="1:7" x14ac:dyDescent="0.25">
      <c r="A320" t="s">
        <v>17</v>
      </c>
      <c r="C320" s="8">
        <v>25.910599999999999</v>
      </c>
      <c r="G320">
        <f t="shared" si="7"/>
        <v>303.28529069125278</v>
      </c>
    </row>
    <row r="321" spans="1:7" x14ac:dyDescent="0.25">
      <c r="A321" t="s">
        <v>17</v>
      </c>
      <c r="C321" s="8">
        <v>23.276199999999999</v>
      </c>
      <c r="G321">
        <f t="shared" si="7"/>
        <v>108.62656478163539</v>
      </c>
    </row>
    <row r="322" spans="1:7" x14ac:dyDescent="0.25">
      <c r="A322" t="s">
        <v>17</v>
      </c>
      <c r="C322" s="8">
        <v>8.3367500000000003</v>
      </c>
      <c r="G322">
        <f t="shared" si="7"/>
        <v>33.891540331252386</v>
      </c>
    </row>
    <row r="323" spans="1:7" x14ac:dyDescent="0.25">
      <c r="A323" t="s">
        <v>17</v>
      </c>
      <c r="C323" s="8">
        <v>2.60107</v>
      </c>
      <c r="G323">
        <f t="shared" si="7"/>
        <v>16.076744617527574</v>
      </c>
    </row>
    <row r="324" spans="1:7" x14ac:dyDescent="0.25">
      <c r="A324" t="s">
        <v>17</v>
      </c>
      <c r="C324" s="8">
        <v>1.23384</v>
      </c>
      <c r="G324">
        <f t="shared" si="7"/>
        <v>0</v>
      </c>
    </row>
    <row r="325" spans="1:7" x14ac:dyDescent="0.25">
      <c r="A325" t="s">
        <v>17</v>
      </c>
      <c r="C325" s="8">
        <v>0</v>
      </c>
      <c r="G325">
        <f t="shared" si="7"/>
        <v>388.44836112190853</v>
      </c>
    </row>
    <row r="326" spans="1:7" x14ac:dyDescent="0.25">
      <c r="A326" t="s">
        <v>17</v>
      </c>
      <c r="C326" s="8">
        <v>29.812200000000001</v>
      </c>
      <c r="G326">
        <f t="shared" si="7"/>
        <v>91.246314416573711</v>
      </c>
    </row>
    <row r="327" spans="1:7" x14ac:dyDescent="0.25">
      <c r="A327" t="s">
        <v>17</v>
      </c>
      <c r="C327" s="8">
        <v>7.0028699999999997</v>
      </c>
      <c r="G327">
        <f t="shared" si="7"/>
        <v>78.211126642777472</v>
      </c>
    </row>
    <row r="328" spans="1:7" x14ac:dyDescent="0.25">
      <c r="A328" t="s">
        <v>17</v>
      </c>
      <c r="C328" s="8">
        <v>6.0024600000000001</v>
      </c>
      <c r="G328">
        <f t="shared" si="7"/>
        <v>23.463364052524319</v>
      </c>
    </row>
    <row r="329" spans="1:7" x14ac:dyDescent="0.25">
      <c r="A329" t="s">
        <v>17</v>
      </c>
      <c r="C329" s="8">
        <v>1.80074</v>
      </c>
      <c r="G329">
        <f t="shared" si="7"/>
        <v>29.546477739986972</v>
      </c>
    </row>
    <row r="330" spans="1:7" x14ac:dyDescent="0.25">
      <c r="A330" t="s">
        <v>17</v>
      </c>
      <c r="C330" s="8">
        <v>2.2675999999999998</v>
      </c>
      <c r="G330">
        <f t="shared" si="7"/>
        <v>110.79903092804041</v>
      </c>
    </row>
    <row r="331" spans="1:7" x14ac:dyDescent="0.25">
      <c r="A331" t="s">
        <v>17</v>
      </c>
      <c r="C331" s="8">
        <v>8.5034799999999997</v>
      </c>
      <c r="G331">
        <f t="shared" si="7"/>
        <v>0</v>
      </c>
    </row>
    <row r="332" spans="1:7" x14ac:dyDescent="0.25">
      <c r="A332" t="s">
        <v>17</v>
      </c>
      <c r="C332" s="8">
        <v>0</v>
      </c>
      <c r="G332">
        <f t="shared" si="7"/>
        <v>121.66175255543165</v>
      </c>
    </row>
    <row r="333" spans="1:7" x14ac:dyDescent="0.25">
      <c r="A333" t="s">
        <v>17</v>
      </c>
      <c r="C333" s="8">
        <v>9.3371600000000008</v>
      </c>
      <c r="G333">
        <f t="shared" si="7"/>
        <v>118.62019571170032</v>
      </c>
    </row>
    <row r="334" spans="1:7" x14ac:dyDescent="0.25">
      <c r="A334" t="s">
        <v>17</v>
      </c>
      <c r="C334" s="8">
        <v>9.1037300000000005</v>
      </c>
      <c r="G334">
        <f t="shared" si="7"/>
        <v>0</v>
      </c>
    </row>
    <row r="335" spans="1:7" x14ac:dyDescent="0.25">
      <c r="A335" t="s">
        <v>17</v>
      </c>
      <c r="C335" s="8">
        <v>0</v>
      </c>
      <c r="E335" s="1" t="s">
        <v>18</v>
      </c>
      <c r="F335" s="1">
        <f>AVERAGEA(C291:C338)</f>
        <v>10.779401270833333</v>
      </c>
      <c r="G335">
        <f t="shared" si="7"/>
        <v>14.338693521330333</v>
      </c>
    </row>
    <row r="336" spans="1:7" x14ac:dyDescent="0.25">
      <c r="A336" t="s">
        <v>17</v>
      </c>
      <c r="C336" s="8">
        <v>1.1004499999999999</v>
      </c>
      <c r="E336" s="1" t="s">
        <v>0</v>
      </c>
      <c r="F336" s="1">
        <f>TRIMMEAN(C291:C338,0.1)</f>
        <v>10.351953659090908</v>
      </c>
      <c r="G336">
        <f t="shared" si="7"/>
        <v>0</v>
      </c>
    </row>
    <row r="337" spans="1:7" x14ac:dyDescent="0.25">
      <c r="A337" t="s">
        <v>17</v>
      </c>
      <c r="C337" s="8">
        <v>0</v>
      </c>
      <c r="E337" s="1" t="s">
        <v>1</v>
      </c>
      <c r="F337" s="1">
        <f>_xlfn.STDEV.S(C291:C338)</f>
        <v>11.619658664477146</v>
      </c>
      <c r="G337">
        <f t="shared" si="7"/>
        <v>402.78770613551569</v>
      </c>
    </row>
    <row r="338" spans="1:7" x14ac:dyDescent="0.25">
      <c r="A338" t="s">
        <v>17</v>
      </c>
      <c r="C338" s="8">
        <v>30.912700000000001</v>
      </c>
      <c r="E338" s="1" t="s">
        <v>2</v>
      </c>
      <c r="F338" s="1">
        <f t="shared" ref="F338" si="8">F337/SQRT(48)</f>
        <v>1.6771532644568621</v>
      </c>
      <c r="G338">
        <f>C340*100/F$192</f>
        <v>310.10995737421342</v>
      </c>
    </row>
    <row r="339" spans="1:7" x14ac:dyDescent="0.25">
      <c r="G339">
        <f t="shared" ref="G339:G381" si="9">C341*100/F$192</f>
        <v>54.745566289668218</v>
      </c>
    </row>
    <row r="340" spans="1:7" x14ac:dyDescent="0.25">
      <c r="A340" t="s">
        <v>19</v>
      </c>
      <c r="C340" s="8">
        <v>29.845700000000001</v>
      </c>
      <c r="G340">
        <f t="shared" si="9"/>
        <v>224.52598055678507</v>
      </c>
    </row>
    <row r="341" spans="1:7" x14ac:dyDescent="0.25">
      <c r="A341" t="s">
        <v>19</v>
      </c>
      <c r="C341" s="8">
        <v>5.26884</v>
      </c>
      <c r="G341">
        <f t="shared" si="9"/>
        <v>15.592102186743556</v>
      </c>
    </row>
    <row r="342" spans="1:7" x14ac:dyDescent="0.25">
      <c r="A342" t="s">
        <v>19</v>
      </c>
      <c r="C342" s="8">
        <v>21.608899999999998</v>
      </c>
      <c r="G342">
        <f t="shared" si="9"/>
        <v>322.23663998683247</v>
      </c>
    </row>
    <row r="343" spans="1:7" x14ac:dyDescent="0.25">
      <c r="A343" t="s">
        <v>19</v>
      </c>
      <c r="C343" s="8">
        <v>1.5006200000000001</v>
      </c>
      <c r="G343">
        <f t="shared" si="9"/>
        <v>0</v>
      </c>
    </row>
    <row r="344" spans="1:7" x14ac:dyDescent="0.25">
      <c r="A344" t="s">
        <v>19</v>
      </c>
      <c r="C344" s="8">
        <v>31.012799999999999</v>
      </c>
      <c r="G344">
        <f t="shared" si="9"/>
        <v>99.096432422974303</v>
      </c>
    </row>
    <row r="345" spans="1:7" x14ac:dyDescent="0.25">
      <c r="A345" t="s">
        <v>19</v>
      </c>
      <c r="C345" s="8">
        <v>0</v>
      </c>
      <c r="G345">
        <f t="shared" si="9"/>
        <v>7.6228008955457041</v>
      </c>
    </row>
    <row r="346" spans="1:7" x14ac:dyDescent="0.25">
      <c r="A346" t="s">
        <v>19</v>
      </c>
      <c r="C346" s="8">
        <v>9.5372699999999995</v>
      </c>
      <c r="G346">
        <f t="shared" si="9"/>
        <v>249.12742552456689</v>
      </c>
    </row>
    <row r="347" spans="1:7" x14ac:dyDescent="0.25">
      <c r="A347" t="s">
        <v>19</v>
      </c>
      <c r="C347" s="8">
        <v>0.73363599999999995</v>
      </c>
      <c r="G347">
        <f t="shared" si="9"/>
        <v>0</v>
      </c>
    </row>
    <row r="348" spans="1:7" x14ac:dyDescent="0.25">
      <c r="A348" t="s">
        <v>19</v>
      </c>
      <c r="C348" s="8">
        <v>23.976600000000001</v>
      </c>
      <c r="G348">
        <f t="shared" si="9"/>
        <v>0</v>
      </c>
    </row>
    <row r="349" spans="1:7" x14ac:dyDescent="0.25">
      <c r="A349" t="s">
        <v>19</v>
      </c>
      <c r="C349" s="8">
        <v>0</v>
      </c>
      <c r="G349">
        <f t="shared" si="9"/>
        <v>0</v>
      </c>
    </row>
    <row r="350" spans="1:7" x14ac:dyDescent="0.25">
      <c r="A350" t="s">
        <v>19</v>
      </c>
      <c r="C350" s="8">
        <v>0</v>
      </c>
      <c r="G350">
        <f t="shared" si="9"/>
        <v>136.86391572417054</v>
      </c>
    </row>
    <row r="351" spans="1:7" x14ac:dyDescent="0.25">
      <c r="A351" t="s">
        <v>19</v>
      </c>
      <c r="C351" s="8">
        <v>0</v>
      </c>
      <c r="G351">
        <f t="shared" si="9"/>
        <v>98.403493974310479</v>
      </c>
    </row>
    <row r="352" spans="1:7" x14ac:dyDescent="0.25">
      <c r="A352" t="s">
        <v>19</v>
      </c>
      <c r="C352" s="8">
        <v>13.1721</v>
      </c>
      <c r="G352">
        <f t="shared" si="9"/>
        <v>132.01261925271837</v>
      </c>
    </row>
    <row r="353" spans="1:7" x14ac:dyDescent="0.25">
      <c r="A353" t="s">
        <v>19</v>
      </c>
      <c r="C353" s="8">
        <v>9.47058</v>
      </c>
      <c r="G353">
        <f t="shared" si="9"/>
        <v>0</v>
      </c>
    </row>
    <row r="354" spans="1:7" x14ac:dyDescent="0.25">
      <c r="A354" t="s">
        <v>19</v>
      </c>
      <c r="C354" s="8">
        <v>12.7052</v>
      </c>
      <c r="G354">
        <f t="shared" si="9"/>
        <v>234.57457515421791</v>
      </c>
    </row>
    <row r="355" spans="1:7" x14ac:dyDescent="0.25">
      <c r="A355" t="s">
        <v>19</v>
      </c>
      <c r="C355" s="8">
        <v>0</v>
      </c>
      <c r="G355">
        <f t="shared" si="9"/>
        <v>0</v>
      </c>
    </row>
    <row r="356" spans="1:7" x14ac:dyDescent="0.25">
      <c r="A356" t="s">
        <v>19</v>
      </c>
      <c r="C356" s="8">
        <v>22.576000000000001</v>
      </c>
      <c r="G356">
        <f t="shared" si="9"/>
        <v>146.56546962306729</v>
      </c>
    </row>
    <row r="357" spans="1:7" x14ac:dyDescent="0.25">
      <c r="A357" t="s">
        <v>19</v>
      </c>
      <c r="C357" s="8">
        <v>0</v>
      </c>
      <c r="G357">
        <f t="shared" si="9"/>
        <v>55.092087466200518</v>
      </c>
    </row>
    <row r="358" spans="1:7" x14ac:dyDescent="0.25">
      <c r="A358" t="s">
        <v>19</v>
      </c>
      <c r="C358" s="8">
        <v>14.1058</v>
      </c>
      <c r="G358">
        <f t="shared" si="9"/>
        <v>87.662272641416067</v>
      </c>
    </row>
    <row r="359" spans="1:7" x14ac:dyDescent="0.25">
      <c r="A359" t="s">
        <v>19</v>
      </c>
      <c r="C359" s="8">
        <v>5.3021900000000004</v>
      </c>
      <c r="G359">
        <f t="shared" si="9"/>
        <v>2.0789504217124994</v>
      </c>
    </row>
    <row r="360" spans="1:7" x14ac:dyDescent="0.25">
      <c r="A360" t="s">
        <v>19</v>
      </c>
      <c r="C360" s="8">
        <v>8.4368200000000009</v>
      </c>
      <c r="G360">
        <f t="shared" si="9"/>
        <v>67.912020240685678</v>
      </c>
    </row>
    <row r="361" spans="1:7" x14ac:dyDescent="0.25">
      <c r="A361" t="s">
        <v>19</v>
      </c>
      <c r="C361" s="8">
        <v>0.20008300000000001</v>
      </c>
      <c r="G361">
        <f t="shared" si="9"/>
        <v>38.46042174986006</v>
      </c>
    </row>
    <row r="362" spans="1:7" x14ac:dyDescent="0.25">
      <c r="A362" t="s">
        <v>19</v>
      </c>
      <c r="C362" s="8">
        <v>6.5360100000000001</v>
      </c>
      <c r="G362">
        <f t="shared" si="9"/>
        <v>37.767379396795462</v>
      </c>
    </row>
    <row r="363" spans="1:7" x14ac:dyDescent="0.25">
      <c r="A363" t="s">
        <v>19</v>
      </c>
      <c r="C363" s="8">
        <v>3.7015199999999999</v>
      </c>
      <c r="G363">
        <f t="shared" si="9"/>
        <v>149.6836406898542</v>
      </c>
    </row>
    <row r="364" spans="1:7" x14ac:dyDescent="0.25">
      <c r="A364" t="s">
        <v>19</v>
      </c>
      <c r="C364" s="8">
        <v>3.6348199999999999</v>
      </c>
      <c r="G364">
        <f t="shared" si="9"/>
        <v>1.3859600208482823</v>
      </c>
    </row>
    <row r="365" spans="1:7" x14ac:dyDescent="0.25">
      <c r="A365" t="s">
        <v>19</v>
      </c>
      <c r="C365" s="8">
        <v>14.405900000000001</v>
      </c>
      <c r="G365">
        <f t="shared" si="9"/>
        <v>314.95917575765043</v>
      </c>
    </row>
    <row r="366" spans="1:7" x14ac:dyDescent="0.25">
      <c r="A366" t="s">
        <v>19</v>
      </c>
      <c r="C366" s="8">
        <v>0.13338800000000001</v>
      </c>
      <c r="G366">
        <f t="shared" si="9"/>
        <v>19.749940687528099</v>
      </c>
    </row>
    <row r="367" spans="1:7" x14ac:dyDescent="0.25">
      <c r="A367" t="s">
        <v>19</v>
      </c>
      <c r="C367" s="8">
        <v>30.3124</v>
      </c>
      <c r="G367">
        <f t="shared" si="9"/>
        <v>0</v>
      </c>
    </row>
    <row r="368" spans="1:7" x14ac:dyDescent="0.25">
      <c r="A368" t="s">
        <v>19</v>
      </c>
      <c r="C368" s="8">
        <v>1.9007799999999999</v>
      </c>
      <c r="G368">
        <f t="shared" si="9"/>
        <v>22.175381114452669</v>
      </c>
    </row>
    <row r="369" spans="1:10" x14ac:dyDescent="0.25">
      <c r="A369" t="s">
        <v>19</v>
      </c>
      <c r="C369" s="8">
        <v>0</v>
      </c>
      <c r="G369">
        <f t="shared" si="9"/>
        <v>320.84951623669571</v>
      </c>
    </row>
    <row r="370" spans="1:10" x14ac:dyDescent="0.25">
      <c r="A370" t="s">
        <v>19</v>
      </c>
      <c r="C370" s="8">
        <v>2.1342099999999999</v>
      </c>
      <c r="G370">
        <f t="shared" si="9"/>
        <v>244.9681323621717</v>
      </c>
    </row>
    <row r="371" spans="1:10" x14ac:dyDescent="0.25">
      <c r="A371" t="s">
        <v>19</v>
      </c>
      <c r="C371" s="8">
        <v>30.879300000000001</v>
      </c>
      <c r="G371">
        <f t="shared" si="9"/>
        <v>242.5430036484494</v>
      </c>
    </row>
    <row r="372" spans="1:10" x14ac:dyDescent="0.25">
      <c r="A372" t="s">
        <v>19</v>
      </c>
      <c r="C372" s="8">
        <v>23.5763</v>
      </c>
      <c r="G372">
        <f t="shared" si="9"/>
        <v>212.74529959869454</v>
      </c>
    </row>
    <row r="373" spans="1:10" x14ac:dyDescent="0.25">
      <c r="A373" t="s">
        <v>19</v>
      </c>
      <c r="C373" s="8">
        <v>23.3429</v>
      </c>
      <c r="G373">
        <f t="shared" si="9"/>
        <v>266.45036721915903</v>
      </c>
    </row>
    <row r="374" spans="1:10" x14ac:dyDescent="0.25">
      <c r="A374" t="s">
        <v>19</v>
      </c>
      <c r="C374" s="8">
        <v>20.475100000000001</v>
      </c>
      <c r="G374">
        <f t="shared" si="9"/>
        <v>0</v>
      </c>
    </row>
    <row r="375" spans="1:10" x14ac:dyDescent="0.25">
      <c r="A375" t="s">
        <v>19</v>
      </c>
      <c r="C375" s="8">
        <v>25.643799999999999</v>
      </c>
      <c r="G375">
        <f t="shared" si="9"/>
        <v>0</v>
      </c>
    </row>
    <row r="376" spans="1:10" x14ac:dyDescent="0.25">
      <c r="A376" t="s">
        <v>19</v>
      </c>
      <c r="C376" s="8">
        <v>0</v>
      </c>
      <c r="G376">
        <f t="shared" si="9"/>
        <v>3.1184100469086347</v>
      </c>
    </row>
    <row r="377" spans="1:10" x14ac:dyDescent="0.25">
      <c r="A377" t="s">
        <v>19</v>
      </c>
      <c r="C377" s="8">
        <v>0</v>
      </c>
      <c r="G377">
        <f t="shared" si="9"/>
        <v>263.67923685090824</v>
      </c>
    </row>
    <row r="378" spans="1:10" x14ac:dyDescent="0.25">
      <c r="A378" t="s">
        <v>19</v>
      </c>
      <c r="C378" s="8">
        <v>0.30012299999999997</v>
      </c>
      <c r="G378">
        <f t="shared" si="9"/>
        <v>240.11787493472715</v>
      </c>
      <c r="I378" s="1" t="s">
        <v>24</v>
      </c>
      <c r="J378" s="1">
        <f>AVERAGEA(G290:G381)</f>
        <v>127.06542217248419</v>
      </c>
    </row>
    <row r="379" spans="1:10" x14ac:dyDescent="0.25">
      <c r="A379" t="s">
        <v>19</v>
      </c>
      <c r="C379" s="8">
        <v>25.377099999999999</v>
      </c>
      <c r="G379">
        <f t="shared" si="9"/>
        <v>77.613781948383973</v>
      </c>
      <c r="I379" s="1" t="s">
        <v>0</v>
      </c>
      <c r="J379" s="1">
        <f>TRIMMEAN(G290:G381,0.1)</f>
        <v>120.32280258888593</v>
      </c>
    </row>
    <row r="380" spans="1:10" x14ac:dyDescent="0.25">
      <c r="A380" t="s">
        <v>19</v>
      </c>
      <c r="C380" s="8">
        <v>23.109500000000001</v>
      </c>
      <c r="E380" s="1" t="s">
        <v>18</v>
      </c>
      <c r="F380" s="1">
        <f>AVERAGEA(C340:C382)</f>
        <v>10.55007465116279</v>
      </c>
      <c r="G380">
        <f t="shared" si="9"/>
        <v>13.166661759818986</v>
      </c>
      <c r="I380" s="1" t="s">
        <v>1</v>
      </c>
      <c r="J380" s="1">
        <f>_xlfn.STDEV.S(G290:G380)</f>
        <v>135.08536154679129</v>
      </c>
    </row>
    <row r="381" spans="1:10" x14ac:dyDescent="0.25">
      <c r="A381" t="s">
        <v>19</v>
      </c>
      <c r="C381" s="8">
        <v>7.4697300000000002</v>
      </c>
      <c r="E381" s="1" t="s">
        <v>0</v>
      </c>
      <c r="F381" s="1">
        <f>TRIMMEAN(C340:C382,0.1)</f>
        <v>10.045156666666665</v>
      </c>
      <c r="G381">
        <f t="shared" si="9"/>
        <v>234.57353611021034</v>
      </c>
      <c r="I381" s="1" t="s">
        <v>2</v>
      </c>
      <c r="J381" s="1">
        <f>J380/SQRT(100)</f>
        <v>13.508536154679129</v>
      </c>
    </row>
    <row r="382" spans="1:10" x14ac:dyDescent="0.25">
      <c r="A382" t="s">
        <v>19</v>
      </c>
      <c r="C382" s="8">
        <v>1.26719</v>
      </c>
      <c r="E382" s="1" t="s">
        <v>1</v>
      </c>
      <c r="F382" s="1">
        <f>_xlfn.STDEV.S(C340:C382)</f>
        <v>10.947106830197329</v>
      </c>
    </row>
    <row r="383" spans="1:10" x14ac:dyDescent="0.25">
      <c r="A383" t="s">
        <v>19</v>
      </c>
      <c r="C383" s="8">
        <v>22.575900000000001</v>
      </c>
      <c r="E383" s="1" t="s">
        <v>2</v>
      </c>
      <c r="F383" s="1">
        <f>F382/SQRT(48)</f>
        <v>1.5800787688155049</v>
      </c>
      <c r="G383">
        <f>C385*100/F$49</f>
        <v>1.1015112130333602</v>
      </c>
    </row>
    <row r="384" spans="1:10" x14ac:dyDescent="0.25">
      <c r="G384">
        <f t="shared" ref="G384:G430" si="10">C386*100/F$49</f>
        <v>0</v>
      </c>
    </row>
    <row r="385" spans="1:7" x14ac:dyDescent="0.25">
      <c r="A385" t="s">
        <v>7</v>
      </c>
      <c r="C385" s="8">
        <v>0.100041</v>
      </c>
      <c r="G385">
        <f t="shared" si="10"/>
        <v>0</v>
      </c>
    </row>
    <row r="386" spans="1:7" x14ac:dyDescent="0.25">
      <c r="A386" t="s">
        <v>7</v>
      </c>
      <c r="C386" s="8">
        <v>0</v>
      </c>
      <c r="G386">
        <f t="shared" si="10"/>
        <v>74.902564295508341</v>
      </c>
    </row>
    <row r="387" spans="1:7" x14ac:dyDescent="0.25">
      <c r="A387" t="s">
        <v>7</v>
      </c>
      <c r="C387" s="8">
        <v>0</v>
      </c>
      <c r="G387">
        <f t="shared" si="10"/>
        <v>261.42462321499249</v>
      </c>
    </row>
    <row r="388" spans="1:7" x14ac:dyDescent="0.25">
      <c r="A388" t="s">
        <v>7</v>
      </c>
      <c r="C388" s="8">
        <v>6.8027699999999998</v>
      </c>
      <c r="G388">
        <f t="shared" si="10"/>
        <v>0.36717040434445342</v>
      </c>
    </row>
    <row r="389" spans="1:7" x14ac:dyDescent="0.25">
      <c r="A389" t="s">
        <v>7</v>
      </c>
      <c r="C389" s="8">
        <v>23.742999999999999</v>
      </c>
      <c r="G389">
        <f t="shared" si="10"/>
        <v>197.17007771965783</v>
      </c>
    </row>
    <row r="390" spans="1:7" x14ac:dyDescent="0.25">
      <c r="A390" t="s">
        <v>7</v>
      </c>
      <c r="C390" s="8">
        <v>3.3347000000000002E-2</v>
      </c>
      <c r="G390">
        <f t="shared" si="10"/>
        <v>0.36717040434445342</v>
      </c>
    </row>
    <row r="391" spans="1:7" x14ac:dyDescent="0.25">
      <c r="A391" t="s">
        <v>7</v>
      </c>
      <c r="C391" s="8">
        <v>17.907299999999999</v>
      </c>
      <c r="G391">
        <f t="shared" si="10"/>
        <v>269.50199775024583</v>
      </c>
    </row>
    <row r="392" spans="1:7" x14ac:dyDescent="0.25">
      <c r="A392" t="s">
        <v>7</v>
      </c>
      <c r="C392" s="8">
        <v>3.3347000000000002E-2</v>
      </c>
      <c r="G392">
        <f t="shared" si="10"/>
        <v>259.58915656419276</v>
      </c>
    </row>
    <row r="393" spans="1:7" x14ac:dyDescent="0.25">
      <c r="A393" t="s">
        <v>7</v>
      </c>
      <c r="C393" s="8">
        <v>24.476600000000001</v>
      </c>
      <c r="G393">
        <f t="shared" si="10"/>
        <v>200.84211208103591</v>
      </c>
    </row>
    <row r="394" spans="1:7" x14ac:dyDescent="0.25">
      <c r="A394" t="s">
        <v>7</v>
      </c>
      <c r="C394" s="8">
        <v>23.5763</v>
      </c>
      <c r="G394">
        <f t="shared" si="10"/>
        <v>131.07896451374484</v>
      </c>
    </row>
    <row r="395" spans="1:7" x14ac:dyDescent="0.25">
      <c r="A395" t="s">
        <v>7</v>
      </c>
      <c r="C395" s="8">
        <v>18.2408</v>
      </c>
      <c r="G395">
        <f t="shared" si="10"/>
        <v>0</v>
      </c>
    </row>
    <row r="396" spans="1:7" x14ac:dyDescent="0.25">
      <c r="A396" t="s">
        <v>7</v>
      </c>
      <c r="C396" s="8">
        <v>11.9048</v>
      </c>
      <c r="G396">
        <f t="shared" si="10"/>
        <v>4.0388634371912016</v>
      </c>
    </row>
    <row r="397" spans="1:7" x14ac:dyDescent="0.25">
      <c r="A397" t="s">
        <v>7</v>
      </c>
      <c r="C397" s="8">
        <v>0</v>
      </c>
      <c r="G397">
        <f t="shared" si="10"/>
        <v>80.042861871548425</v>
      </c>
    </row>
    <row r="398" spans="1:7" x14ac:dyDescent="0.25">
      <c r="A398" t="s">
        <v>7</v>
      </c>
      <c r="C398" s="8">
        <v>0.36681599999999998</v>
      </c>
      <c r="G398">
        <f t="shared" si="10"/>
        <v>293.36856950953563</v>
      </c>
    </row>
    <row r="399" spans="1:7" x14ac:dyDescent="0.25">
      <c r="A399" t="s">
        <v>7</v>
      </c>
      <c r="C399" s="8">
        <v>7.2696199999999997</v>
      </c>
      <c r="G399">
        <f t="shared" si="10"/>
        <v>0</v>
      </c>
    </row>
    <row r="400" spans="1:7" x14ac:dyDescent="0.25">
      <c r="A400" t="s">
        <v>7</v>
      </c>
      <c r="C400" s="8">
        <v>26.644200000000001</v>
      </c>
      <c r="G400">
        <f t="shared" si="10"/>
        <v>0</v>
      </c>
    </row>
    <row r="401" spans="1:7" x14ac:dyDescent="0.25">
      <c r="A401" t="s">
        <v>7</v>
      </c>
      <c r="C401" s="8">
        <v>0</v>
      </c>
      <c r="G401">
        <f t="shared" si="10"/>
        <v>0</v>
      </c>
    </row>
    <row r="402" spans="1:7" x14ac:dyDescent="0.25">
      <c r="A402" t="s">
        <v>7</v>
      </c>
      <c r="C402" s="8">
        <v>0</v>
      </c>
      <c r="G402">
        <f t="shared" si="10"/>
        <v>315.39857355824711</v>
      </c>
    </row>
    <row r="403" spans="1:7" x14ac:dyDescent="0.25">
      <c r="A403" t="s">
        <v>7</v>
      </c>
      <c r="C403" s="8">
        <v>0</v>
      </c>
      <c r="G403">
        <f t="shared" si="10"/>
        <v>0</v>
      </c>
    </row>
    <row r="404" spans="1:7" x14ac:dyDescent="0.25">
      <c r="A404" t="s">
        <v>7</v>
      </c>
      <c r="C404" s="8">
        <v>28.645</v>
      </c>
      <c r="G404">
        <f t="shared" si="10"/>
        <v>24.967521431836118</v>
      </c>
    </row>
    <row r="405" spans="1:7" x14ac:dyDescent="0.25">
      <c r="A405" t="s">
        <v>7</v>
      </c>
      <c r="C405" s="8">
        <v>0</v>
      </c>
      <c r="G405">
        <f t="shared" si="10"/>
        <v>13.58531597134256</v>
      </c>
    </row>
    <row r="406" spans="1:7" x14ac:dyDescent="0.25">
      <c r="A406" t="s">
        <v>7</v>
      </c>
      <c r="C406" s="8">
        <v>2.2675900000000002</v>
      </c>
      <c r="G406">
        <f t="shared" si="10"/>
        <v>316.86738730279836</v>
      </c>
    </row>
    <row r="407" spans="1:7" x14ac:dyDescent="0.25">
      <c r="A407" t="s">
        <v>7</v>
      </c>
      <c r="C407" s="8">
        <v>1.23384</v>
      </c>
      <c r="G407">
        <f t="shared" si="10"/>
        <v>0</v>
      </c>
    </row>
    <row r="408" spans="1:7" x14ac:dyDescent="0.25">
      <c r="A408" t="s">
        <v>7</v>
      </c>
      <c r="C408" s="8">
        <v>28.778400000000001</v>
      </c>
      <c r="G408">
        <f t="shared" si="10"/>
        <v>92.159253992361897</v>
      </c>
    </row>
    <row r="409" spans="1:7" x14ac:dyDescent="0.25">
      <c r="A409" t="s">
        <v>7</v>
      </c>
      <c r="C409" s="8">
        <v>0</v>
      </c>
      <c r="G409">
        <f t="shared" si="10"/>
        <v>127.40693015236674</v>
      </c>
    </row>
    <row r="410" spans="1:7" x14ac:dyDescent="0.25">
      <c r="A410" t="s">
        <v>7</v>
      </c>
      <c r="C410" s="8">
        <v>8.3700500000000009</v>
      </c>
      <c r="G410">
        <f t="shared" si="10"/>
        <v>293.73412135600563</v>
      </c>
    </row>
    <row r="411" spans="1:7" x14ac:dyDescent="0.25">
      <c r="A411" t="s">
        <v>7</v>
      </c>
      <c r="C411" s="8">
        <v>11.571300000000001</v>
      </c>
      <c r="G411">
        <f t="shared" si="10"/>
        <v>0</v>
      </c>
    </row>
    <row r="412" spans="1:7" x14ac:dyDescent="0.25">
      <c r="A412" t="s">
        <v>7</v>
      </c>
      <c r="C412" s="8">
        <v>26.677399999999999</v>
      </c>
      <c r="G412">
        <f t="shared" si="10"/>
        <v>0</v>
      </c>
    </row>
    <row r="413" spans="1:7" x14ac:dyDescent="0.25">
      <c r="A413" t="s">
        <v>7</v>
      </c>
      <c r="C413" s="8">
        <v>0</v>
      </c>
      <c r="G413">
        <f t="shared" si="10"/>
        <v>99.5025519732731</v>
      </c>
    </row>
    <row r="414" spans="1:7" x14ac:dyDescent="0.25">
      <c r="A414" t="s">
        <v>7</v>
      </c>
      <c r="C414" s="8">
        <v>0</v>
      </c>
      <c r="G414">
        <f t="shared" si="10"/>
        <v>0</v>
      </c>
    </row>
    <row r="415" spans="1:7" x14ac:dyDescent="0.25">
      <c r="A415" t="s">
        <v>7</v>
      </c>
      <c r="C415" s="8">
        <v>9.0369799999999998</v>
      </c>
      <c r="G415">
        <f t="shared" si="10"/>
        <v>0</v>
      </c>
    </row>
    <row r="416" spans="1:7" x14ac:dyDescent="0.25">
      <c r="A416" t="s">
        <v>7</v>
      </c>
      <c r="C416" s="8">
        <v>0</v>
      </c>
      <c r="G416">
        <f t="shared" si="10"/>
        <v>0.36717040434445342</v>
      </c>
    </row>
    <row r="417" spans="1:10" x14ac:dyDescent="0.25">
      <c r="A417" t="s">
        <v>7</v>
      </c>
      <c r="C417" s="8">
        <v>0</v>
      </c>
      <c r="G417">
        <f t="shared" si="10"/>
        <v>0</v>
      </c>
    </row>
    <row r="418" spans="1:10" x14ac:dyDescent="0.25">
      <c r="A418" t="s">
        <v>7</v>
      </c>
      <c r="C418" s="8">
        <v>3.3347000000000002E-2</v>
      </c>
      <c r="G418">
        <f t="shared" si="10"/>
        <v>0</v>
      </c>
    </row>
    <row r="419" spans="1:10" x14ac:dyDescent="0.25">
      <c r="A419" t="s">
        <v>7</v>
      </c>
      <c r="C419" s="8">
        <v>0</v>
      </c>
      <c r="G419">
        <f t="shared" si="10"/>
        <v>0</v>
      </c>
    </row>
    <row r="420" spans="1:10" x14ac:dyDescent="0.25">
      <c r="A420" t="s">
        <v>7</v>
      </c>
      <c r="C420" s="8">
        <v>0</v>
      </c>
      <c r="G420">
        <f t="shared" si="10"/>
        <v>0</v>
      </c>
    </row>
    <row r="421" spans="1:10" x14ac:dyDescent="0.25">
      <c r="A421" t="s">
        <v>7</v>
      </c>
      <c r="C421" s="8">
        <v>0</v>
      </c>
      <c r="G421">
        <f t="shared" si="10"/>
        <v>1.8358410111244818</v>
      </c>
    </row>
    <row r="422" spans="1:10" x14ac:dyDescent="0.25">
      <c r="A422" t="s">
        <v>7</v>
      </c>
      <c r="C422" s="8">
        <v>0</v>
      </c>
      <c r="G422">
        <f t="shared" si="10"/>
        <v>0</v>
      </c>
    </row>
    <row r="423" spans="1:10" x14ac:dyDescent="0.25">
      <c r="A423" t="s">
        <v>7</v>
      </c>
      <c r="C423" s="8">
        <v>0.16673399999999999</v>
      </c>
      <c r="G423">
        <f t="shared" si="10"/>
        <v>0</v>
      </c>
    </row>
    <row r="424" spans="1:10" x14ac:dyDescent="0.25">
      <c r="A424" t="s">
        <v>7</v>
      </c>
      <c r="C424" s="8">
        <v>0</v>
      </c>
      <c r="G424">
        <f t="shared" si="10"/>
        <v>4.4060228309378706</v>
      </c>
    </row>
    <row r="425" spans="1:10" x14ac:dyDescent="0.25">
      <c r="A425" t="s">
        <v>7</v>
      </c>
      <c r="C425" s="8">
        <v>0</v>
      </c>
      <c r="G425">
        <f t="shared" si="10"/>
        <v>1.4686706067800284</v>
      </c>
    </row>
    <row r="426" spans="1:10" x14ac:dyDescent="0.25">
      <c r="A426" t="s">
        <v>7</v>
      </c>
      <c r="C426" s="8">
        <v>0.40016200000000002</v>
      </c>
      <c r="G426">
        <f t="shared" si="10"/>
        <v>247.83864660778286</v>
      </c>
    </row>
    <row r="427" spans="1:10" x14ac:dyDescent="0.25">
      <c r="A427" t="s">
        <v>7</v>
      </c>
      <c r="C427" s="8">
        <v>0.13338700000000001</v>
      </c>
      <c r="G427">
        <f t="shared" si="10"/>
        <v>327.88128826737557</v>
      </c>
      <c r="I427" s="1" t="s">
        <v>25</v>
      </c>
      <c r="J427" s="1">
        <f>AVERAGEA(G383:G430)</f>
        <v>80.188166436645687</v>
      </c>
    </row>
    <row r="428" spans="1:10" x14ac:dyDescent="0.25">
      <c r="A428" t="s">
        <v>7</v>
      </c>
      <c r="C428" s="8">
        <v>22.5091</v>
      </c>
      <c r="G428">
        <f t="shared" si="10"/>
        <v>2.9373522241578414</v>
      </c>
      <c r="I428" s="1" t="s">
        <v>0</v>
      </c>
      <c r="J428" s="1">
        <f>TRIMMEAN(G383:G430,0.1)</f>
        <v>72.824620758836801</v>
      </c>
    </row>
    <row r="429" spans="1:10" x14ac:dyDescent="0.25">
      <c r="A429" t="s">
        <v>7</v>
      </c>
      <c r="C429" s="8">
        <v>29.778700000000001</v>
      </c>
      <c r="E429" s="1" t="s">
        <v>20</v>
      </c>
      <c r="F429" s="1">
        <f>AVERAGEA(C385:C432)</f>
        <v>7.2828167916666677</v>
      </c>
      <c r="G429">
        <f t="shared" si="10"/>
        <v>0</v>
      </c>
      <c r="I429" s="1" t="s">
        <v>1</v>
      </c>
      <c r="J429" s="1">
        <f>_xlfn.STDEV.S(G383:G430)</f>
        <v>115.47720979898021</v>
      </c>
    </row>
    <row r="430" spans="1:10" x14ac:dyDescent="0.25">
      <c r="A430" t="s">
        <v>7</v>
      </c>
      <c r="C430" s="8">
        <v>0.26677499999999998</v>
      </c>
      <c r="E430" s="1" t="s">
        <v>0</v>
      </c>
      <c r="F430" s="1">
        <f>TRIMMEAN(C385:C432,0.1)</f>
        <v>6.6140478636363635</v>
      </c>
      <c r="G430">
        <f t="shared" si="10"/>
        <v>204.87969828888407</v>
      </c>
      <c r="I430" s="1" t="s">
        <v>2</v>
      </c>
      <c r="J430" s="1">
        <f>J429/SQRT(100)</f>
        <v>11.54772097989802</v>
      </c>
    </row>
    <row r="431" spans="1:10" x14ac:dyDescent="0.25">
      <c r="A431" t="s">
        <v>7</v>
      </c>
      <c r="C431" s="8">
        <v>0</v>
      </c>
      <c r="E431" s="1" t="s">
        <v>1</v>
      </c>
      <c r="F431" s="1">
        <f>_xlfn.STDEV.S(C385:C432)</f>
        <v>10.487823826764716</v>
      </c>
    </row>
    <row r="432" spans="1:10" x14ac:dyDescent="0.25">
      <c r="A432" t="s">
        <v>7</v>
      </c>
      <c r="C432" s="8">
        <v>18.607500000000002</v>
      </c>
      <c r="E432" s="1" t="s">
        <v>2</v>
      </c>
      <c r="F432" s="1">
        <f t="shared" ref="F432" si="11">F431/SQRT(48)</f>
        <v>1.5137869773989949</v>
      </c>
      <c r="G432">
        <f>C434*100/F$145</f>
        <v>23.783087582980158</v>
      </c>
    </row>
    <row r="433" spans="1:7" x14ac:dyDescent="0.25">
      <c r="A433" s="1"/>
      <c r="G433">
        <f t="shared" ref="G433:G479" si="12">C435*100/F$145</f>
        <v>76.007767777799813</v>
      </c>
    </row>
    <row r="434" spans="1:7" x14ac:dyDescent="0.25">
      <c r="A434" t="s">
        <v>21</v>
      </c>
      <c r="C434" s="8">
        <v>3.2346699999999999</v>
      </c>
      <c r="G434">
        <f t="shared" si="12"/>
        <v>0</v>
      </c>
    </row>
    <row r="435" spans="1:7" x14ac:dyDescent="0.25">
      <c r="A435" t="s">
        <v>21</v>
      </c>
      <c r="C435" s="8">
        <v>10.3376</v>
      </c>
      <c r="G435">
        <f t="shared" si="12"/>
        <v>0</v>
      </c>
    </row>
    <row r="436" spans="1:7" x14ac:dyDescent="0.25">
      <c r="A436" t="s">
        <v>21</v>
      </c>
      <c r="C436" s="8">
        <v>0</v>
      </c>
      <c r="G436">
        <f t="shared" si="12"/>
        <v>41.926839361915412</v>
      </c>
    </row>
    <row r="437" spans="1:7" x14ac:dyDescent="0.25">
      <c r="A437" t="s">
        <v>21</v>
      </c>
      <c r="C437" s="8">
        <v>0</v>
      </c>
      <c r="G437">
        <f t="shared" si="12"/>
        <v>0</v>
      </c>
    </row>
    <row r="438" spans="1:7" x14ac:dyDescent="0.25">
      <c r="A438" t="s">
        <v>21</v>
      </c>
      <c r="C438" s="8">
        <v>5.70235</v>
      </c>
      <c r="G438">
        <f t="shared" si="12"/>
        <v>0</v>
      </c>
    </row>
    <row r="439" spans="1:7" x14ac:dyDescent="0.25">
      <c r="A439" t="s">
        <v>21</v>
      </c>
      <c r="C439" s="8">
        <v>0</v>
      </c>
      <c r="G439">
        <f t="shared" si="12"/>
        <v>197.37491500293774</v>
      </c>
    </row>
    <row r="440" spans="1:7" x14ac:dyDescent="0.25">
      <c r="A440" t="s">
        <v>21</v>
      </c>
      <c r="C440" s="8">
        <v>0</v>
      </c>
      <c r="G440">
        <f t="shared" si="12"/>
        <v>29.422349861479702</v>
      </c>
    </row>
    <row r="441" spans="1:7" x14ac:dyDescent="0.25">
      <c r="A441" t="s">
        <v>21</v>
      </c>
      <c r="C441" s="8">
        <v>26.8444</v>
      </c>
      <c r="G441">
        <f t="shared" si="12"/>
        <v>1.2259355332184674</v>
      </c>
    </row>
    <row r="442" spans="1:7" x14ac:dyDescent="0.25">
      <c r="A442" t="s">
        <v>21</v>
      </c>
      <c r="C442" s="8">
        <v>4.0016499999999997</v>
      </c>
      <c r="G442">
        <f t="shared" si="12"/>
        <v>0</v>
      </c>
    </row>
    <row r="443" spans="1:7" x14ac:dyDescent="0.25">
      <c r="A443" t="s">
        <v>21</v>
      </c>
      <c r="C443" s="8">
        <v>0.166736</v>
      </c>
      <c r="G443">
        <f t="shared" si="12"/>
        <v>138.53021527997834</v>
      </c>
    </row>
    <row r="444" spans="1:7" x14ac:dyDescent="0.25">
      <c r="A444" t="s">
        <v>21</v>
      </c>
      <c r="C444" s="8">
        <v>0</v>
      </c>
      <c r="G444">
        <f t="shared" si="12"/>
        <v>0</v>
      </c>
    </row>
    <row r="445" spans="1:7" x14ac:dyDescent="0.25">
      <c r="A445" t="s">
        <v>21</v>
      </c>
      <c r="C445" s="8">
        <v>18.841100000000001</v>
      </c>
      <c r="G445">
        <f t="shared" si="12"/>
        <v>155.69328333481872</v>
      </c>
    </row>
    <row r="446" spans="1:7" x14ac:dyDescent="0.25">
      <c r="A446" t="s">
        <v>21</v>
      </c>
      <c r="C446" s="8">
        <v>0</v>
      </c>
      <c r="G446">
        <f t="shared" si="12"/>
        <v>118.6702302211044</v>
      </c>
    </row>
    <row r="447" spans="1:7" x14ac:dyDescent="0.25">
      <c r="A447" t="s">
        <v>21</v>
      </c>
      <c r="C447" s="8">
        <v>21.1754</v>
      </c>
      <c r="G447">
        <f t="shared" si="12"/>
        <v>219.44213693370608</v>
      </c>
    </row>
    <row r="448" spans="1:7" x14ac:dyDescent="0.25">
      <c r="A448" t="s">
        <v>21</v>
      </c>
      <c r="C448" s="8">
        <v>16.14</v>
      </c>
      <c r="G448">
        <f t="shared" si="12"/>
        <v>55.657293805787731</v>
      </c>
    </row>
    <row r="449" spans="1:7" x14ac:dyDescent="0.25">
      <c r="A449" t="s">
        <v>21</v>
      </c>
      <c r="C449" s="8">
        <v>29.845700000000001</v>
      </c>
      <c r="G449">
        <f t="shared" si="12"/>
        <v>1.9614924416168258</v>
      </c>
    </row>
    <row r="450" spans="1:7" x14ac:dyDescent="0.25">
      <c r="A450" t="s">
        <v>21</v>
      </c>
      <c r="C450" s="8">
        <v>7.5697900000000002</v>
      </c>
      <c r="G450">
        <f t="shared" si="12"/>
        <v>0</v>
      </c>
    </row>
    <row r="451" spans="1:7" x14ac:dyDescent="0.25">
      <c r="A451" t="s">
        <v>21</v>
      </c>
      <c r="C451" s="8">
        <v>0.26677699999999999</v>
      </c>
      <c r="G451">
        <f t="shared" si="12"/>
        <v>228.02330333339941</v>
      </c>
    </row>
    <row r="452" spans="1:7" x14ac:dyDescent="0.25">
      <c r="A452" t="s">
        <v>21</v>
      </c>
      <c r="C452" s="8">
        <v>0</v>
      </c>
      <c r="G452">
        <f t="shared" si="12"/>
        <v>165.50085583122089</v>
      </c>
    </row>
    <row r="453" spans="1:7" x14ac:dyDescent="0.25">
      <c r="A453" t="s">
        <v>21</v>
      </c>
      <c r="C453" s="8">
        <v>31.012799999999999</v>
      </c>
      <c r="G453">
        <f t="shared" si="12"/>
        <v>127.74181200839055</v>
      </c>
    </row>
    <row r="454" spans="1:7" x14ac:dyDescent="0.25">
      <c r="A454" t="s">
        <v>21</v>
      </c>
      <c r="C454" s="8">
        <v>22.5093</v>
      </c>
      <c r="G454">
        <f t="shared" si="12"/>
        <v>172.61151132358958</v>
      </c>
    </row>
    <row r="455" spans="1:7" x14ac:dyDescent="0.25">
      <c r="A455" t="s">
        <v>21</v>
      </c>
      <c r="C455" s="8">
        <v>17.373799999999999</v>
      </c>
      <c r="G455">
        <f t="shared" si="12"/>
        <v>0</v>
      </c>
    </row>
    <row r="456" spans="1:7" x14ac:dyDescent="0.25">
      <c r="A456" t="s">
        <v>21</v>
      </c>
      <c r="C456" s="8">
        <v>23.476400000000002</v>
      </c>
      <c r="G456">
        <f t="shared" si="12"/>
        <v>146.13055090448611</v>
      </c>
    </row>
    <row r="457" spans="1:7" x14ac:dyDescent="0.25">
      <c r="A457" t="s">
        <v>21</v>
      </c>
      <c r="C457" s="8">
        <v>0</v>
      </c>
      <c r="G457">
        <f t="shared" si="12"/>
        <v>0</v>
      </c>
    </row>
    <row r="458" spans="1:7" x14ac:dyDescent="0.25">
      <c r="A458" t="s">
        <v>21</v>
      </c>
      <c r="C458" s="8">
        <v>19.8748</v>
      </c>
      <c r="G458">
        <f t="shared" si="12"/>
        <v>173.34603152179827</v>
      </c>
    </row>
    <row r="459" spans="1:7" x14ac:dyDescent="0.25">
      <c r="A459" t="s">
        <v>21</v>
      </c>
      <c r="C459" s="8">
        <v>0</v>
      </c>
      <c r="G459">
        <f t="shared" si="12"/>
        <v>148.58262784245008</v>
      </c>
    </row>
    <row r="460" spans="1:7" x14ac:dyDescent="0.25">
      <c r="A460" t="s">
        <v>21</v>
      </c>
      <c r="C460" s="8">
        <v>23.5763</v>
      </c>
      <c r="G460">
        <f t="shared" si="12"/>
        <v>188.54743802626749</v>
      </c>
    </row>
    <row r="461" spans="1:7" x14ac:dyDescent="0.25">
      <c r="A461" t="s">
        <v>21</v>
      </c>
      <c r="C461" s="8">
        <v>20.208300000000001</v>
      </c>
      <c r="G461">
        <f t="shared" si="12"/>
        <v>0</v>
      </c>
    </row>
    <row r="462" spans="1:7" x14ac:dyDescent="0.25">
      <c r="A462" t="s">
        <v>21</v>
      </c>
      <c r="C462" s="8">
        <v>25.643799999999999</v>
      </c>
      <c r="G462">
        <f t="shared" si="12"/>
        <v>27.705969530450297</v>
      </c>
    </row>
    <row r="463" spans="1:7" x14ac:dyDescent="0.25">
      <c r="A463" t="s">
        <v>21</v>
      </c>
      <c r="C463" s="8">
        <v>0</v>
      </c>
      <c r="G463">
        <f t="shared" si="12"/>
        <v>110.57874395355017</v>
      </c>
    </row>
    <row r="464" spans="1:7" x14ac:dyDescent="0.25">
      <c r="A464" t="s">
        <v>21</v>
      </c>
      <c r="C464" s="8">
        <v>3.7682099999999998</v>
      </c>
      <c r="G464">
        <f t="shared" si="12"/>
        <v>0</v>
      </c>
    </row>
    <row r="465" spans="1:10" x14ac:dyDescent="0.25">
      <c r="A465" t="s">
        <v>21</v>
      </c>
      <c r="C465" s="8">
        <v>15.0395</v>
      </c>
      <c r="G465">
        <f t="shared" si="12"/>
        <v>164.2744497345121</v>
      </c>
    </row>
    <row r="466" spans="1:10" x14ac:dyDescent="0.25">
      <c r="A466" t="s">
        <v>21</v>
      </c>
      <c r="C466" s="8">
        <v>0</v>
      </c>
      <c r="G466">
        <f t="shared" si="12"/>
        <v>153.97646185051713</v>
      </c>
    </row>
    <row r="467" spans="1:10" x14ac:dyDescent="0.25">
      <c r="A467" t="s">
        <v>21</v>
      </c>
      <c r="C467" s="8">
        <v>22.342500000000001</v>
      </c>
      <c r="G467">
        <f t="shared" si="12"/>
        <v>78.214269394240546</v>
      </c>
    </row>
    <row r="468" spans="1:10" x14ac:dyDescent="0.25">
      <c r="A468" t="s">
        <v>21</v>
      </c>
      <c r="C468" s="8">
        <v>20.9419</v>
      </c>
      <c r="G468">
        <f t="shared" si="12"/>
        <v>0</v>
      </c>
    </row>
    <row r="469" spans="1:10" x14ac:dyDescent="0.25">
      <c r="A469" t="s">
        <v>21</v>
      </c>
      <c r="C469" s="8">
        <v>10.637700000000001</v>
      </c>
      <c r="G469">
        <f t="shared" si="12"/>
        <v>0</v>
      </c>
    </row>
    <row r="470" spans="1:10" x14ac:dyDescent="0.25">
      <c r="A470" t="s">
        <v>21</v>
      </c>
      <c r="C470" s="8">
        <v>0</v>
      </c>
      <c r="G470">
        <f t="shared" si="12"/>
        <v>39.720043643293209</v>
      </c>
    </row>
    <row r="471" spans="1:10" x14ac:dyDescent="0.25">
      <c r="A471" t="s">
        <v>21</v>
      </c>
      <c r="C471" s="8">
        <v>0</v>
      </c>
      <c r="G471">
        <f t="shared" si="12"/>
        <v>0</v>
      </c>
    </row>
    <row r="472" spans="1:10" x14ac:dyDescent="0.25">
      <c r="A472" t="s">
        <v>21</v>
      </c>
      <c r="C472" s="8">
        <v>5.4022100000000002</v>
      </c>
      <c r="G472">
        <f t="shared" si="12"/>
        <v>32.1193403910586</v>
      </c>
    </row>
    <row r="473" spans="1:10" x14ac:dyDescent="0.25">
      <c r="A473" t="s">
        <v>21</v>
      </c>
      <c r="C473" s="8">
        <v>0</v>
      </c>
      <c r="G473">
        <f t="shared" si="12"/>
        <v>0</v>
      </c>
    </row>
    <row r="474" spans="1:10" x14ac:dyDescent="0.25">
      <c r="A474" t="s">
        <v>21</v>
      </c>
      <c r="C474" s="8">
        <v>4.3684599999999998</v>
      </c>
      <c r="G474">
        <f t="shared" si="12"/>
        <v>0</v>
      </c>
    </row>
    <row r="475" spans="1:10" x14ac:dyDescent="0.25">
      <c r="A475" t="s">
        <v>21</v>
      </c>
      <c r="C475" s="8">
        <v>0</v>
      </c>
      <c r="G475">
        <f t="shared" si="12"/>
        <v>152.26037562166917</v>
      </c>
    </row>
    <row r="476" spans="1:10" x14ac:dyDescent="0.25">
      <c r="A476" t="s">
        <v>21</v>
      </c>
      <c r="C476" s="8">
        <v>0</v>
      </c>
      <c r="G476">
        <f t="shared" si="12"/>
        <v>0</v>
      </c>
      <c r="I476" s="1" t="s">
        <v>26</v>
      </c>
      <c r="J476" s="1">
        <f>AVERAGEA(G432:G479)</f>
        <v>72.426913340868296</v>
      </c>
    </row>
    <row r="477" spans="1:10" x14ac:dyDescent="0.25">
      <c r="A477" t="s">
        <v>21</v>
      </c>
      <c r="C477" s="8">
        <v>20.708500000000001</v>
      </c>
      <c r="G477">
        <f t="shared" si="12"/>
        <v>146.62096629207892</v>
      </c>
      <c r="I477" s="1" t="s">
        <v>0</v>
      </c>
      <c r="J477" s="1">
        <f>TRIMMEAN(G432:G479,0.1)</f>
        <v>68.841509093058463</v>
      </c>
    </row>
    <row r="478" spans="1:10" x14ac:dyDescent="0.25">
      <c r="A478" t="s">
        <v>21</v>
      </c>
      <c r="C478" s="8">
        <v>0</v>
      </c>
      <c r="E478" s="1" t="s">
        <v>21</v>
      </c>
      <c r="F478" s="1">
        <f>AVERAGEA(C434:C481)</f>
        <v>9.8505781875</v>
      </c>
      <c r="G478">
        <f t="shared" si="12"/>
        <v>0</v>
      </c>
      <c r="I478" s="1" t="s">
        <v>1</v>
      </c>
      <c r="J478" s="1">
        <f>_xlfn.STDEV.S(G432:G479)</f>
        <v>77.514426671638489</v>
      </c>
    </row>
    <row r="479" spans="1:10" x14ac:dyDescent="0.25">
      <c r="A479" t="s">
        <v>21</v>
      </c>
      <c r="C479" s="8">
        <v>19.941500000000001</v>
      </c>
      <c r="E479" s="1" t="s">
        <v>0</v>
      </c>
      <c r="F479" s="1">
        <f>TRIMMEAN(C434:C481,0.1)</f>
        <v>9.3629375681818203</v>
      </c>
      <c r="G479">
        <f t="shared" si="12"/>
        <v>160.84154202136256</v>
      </c>
      <c r="I479" s="1" t="s">
        <v>2</v>
      </c>
      <c r="J479" s="1">
        <f>J478/SQRT(100)</f>
        <v>7.7514426671638486</v>
      </c>
    </row>
    <row r="480" spans="1:10" x14ac:dyDescent="0.25">
      <c r="A480" t="s">
        <v>21</v>
      </c>
      <c r="C480" s="8">
        <v>0</v>
      </c>
      <c r="E480" s="1" t="s">
        <v>1</v>
      </c>
      <c r="F480" s="1">
        <f>_xlfn.STDEV.S(C434:C481)</f>
        <v>10.54251638468425</v>
      </c>
    </row>
    <row r="481" spans="1:6" x14ac:dyDescent="0.25">
      <c r="A481" t="s">
        <v>21</v>
      </c>
      <c r="C481" s="8">
        <v>21.875599999999999</v>
      </c>
      <c r="E481" s="1" t="s">
        <v>2</v>
      </c>
      <c r="F481" s="1">
        <f t="shared" ref="F481" si="13">F480/SQRT(48)</f>
        <v>1.5216811681583731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Analysis</vt:lpstr>
    </vt:vector>
  </TitlesOfParts>
  <Company>Noldus I.T.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Lucía Torres Ruiz</dc:creator>
  <cp:lastModifiedBy>Monica Lucía Torres Ruiz</cp:lastModifiedBy>
  <dcterms:created xsi:type="dcterms:W3CDTF">2021-11-22T12:05:51Z</dcterms:created>
  <dcterms:modified xsi:type="dcterms:W3CDTF">2023-05-19T08:16:19Z</dcterms:modified>
</cp:coreProperties>
</file>