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ciii.es\datos\CNM_IHV\ARTÍCULO VLP-CD4i\Plos Pathogens\ARCHIVOS DEFINITIVOS\"/>
    </mc:Choice>
  </mc:AlternateContent>
  <bookViews>
    <workbookView xWindow="0" yWindow="0" windowWidth="28800" windowHeight="13590"/>
  </bookViews>
  <sheets>
    <sheet name="FIGURE 2B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7" l="1"/>
  <c r="H8" i="7"/>
  <c r="H6" i="7"/>
  <c r="H5" i="7"/>
  <c r="H3" i="7"/>
  <c r="H2" i="7"/>
  <c r="E9" i="7"/>
  <c r="F9" i="7" s="1"/>
  <c r="E8" i="7"/>
  <c r="F8" i="7" s="1"/>
  <c r="G8" i="7" s="1"/>
  <c r="E6" i="7"/>
  <c r="F6" i="7" s="1"/>
  <c r="E5" i="7"/>
  <c r="F5" i="7" s="1"/>
  <c r="G5" i="7" s="1"/>
  <c r="E3" i="7"/>
  <c r="F3" i="7" s="1"/>
  <c r="G3" i="7" s="1"/>
  <c r="E2" i="7"/>
  <c r="F2" i="7" s="1"/>
  <c r="G2" i="7" s="1"/>
  <c r="G6" i="7" l="1"/>
  <c r="G9" i="7"/>
</calcChain>
</file>

<file path=xl/sharedStrings.xml><?xml version="1.0" encoding="utf-8"?>
<sst xmlns="http://schemas.openxmlformats.org/spreadsheetml/2006/main" count="13" uniqueCount="13">
  <si>
    <t>AC10.29</t>
  </si>
  <si>
    <t>ConM</t>
  </si>
  <si>
    <t>763 / CD4</t>
  </si>
  <si>
    <t>ConM / CD4</t>
  </si>
  <si>
    <t>AC10.29 / CD4</t>
  </si>
  <si>
    <t>p55 (a.u.)</t>
  </si>
  <si>
    <t>Arbitrary units (a.u.)</t>
  </si>
  <si>
    <t>gp120 (a.u.)</t>
  </si>
  <si>
    <t>gp160 (a.u.)</t>
  </si>
  <si>
    <t>HIV Env [gp160+gp120] (a.u.)</t>
  </si>
  <si>
    <t>HIV Env/p55</t>
  </si>
  <si>
    <r>
      <t>Rn/R</t>
    </r>
    <r>
      <rPr>
        <b/>
        <vertAlign val="subscript"/>
        <sz val="11"/>
        <color theme="1"/>
        <rFont val="Calibri"/>
        <family val="2"/>
        <scheme val="minor"/>
      </rPr>
      <t>No CD4</t>
    </r>
  </si>
  <si>
    <t>% gp160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</si>
</sst>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2" fontId="2" fillId="0" borderId="0" xfId="0" applyNumberFormat="1" applyFont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N28" sqref="N28"/>
    </sheetView>
  </sheetViews>
  <sheetFormatPr baseColWidth="10" defaultRowHeight="15" x14ac:dyDescent="0.25"/>
  <cols>
    <col min="1" max="1" width="19.140625" style="4" customWidth="1"/>
    <col min="2" max="4" width="11.42578125" style="1" customWidth="1"/>
    <col min="5" max="5" width="25.42578125" style="1" customWidth="1"/>
    <col min="6" max="6" width="16.7109375" style="1" customWidth="1"/>
    <col min="8" max="8" width="12.5703125" bestFit="1" customWidth="1"/>
  </cols>
  <sheetData>
    <row r="1" spans="1:8" s="2" customFormat="1" ht="18" x14ac:dyDescent="0.35">
      <c r="A1" s="4"/>
      <c r="B1" s="3" t="s">
        <v>5</v>
      </c>
      <c r="C1" s="3" t="s">
        <v>8</v>
      </c>
      <c r="D1" s="3" t="s">
        <v>7</v>
      </c>
      <c r="E1" s="3" t="s">
        <v>9</v>
      </c>
      <c r="F1" s="3" t="s">
        <v>10</v>
      </c>
      <c r="G1" s="2" t="s">
        <v>11</v>
      </c>
      <c r="H1" s="2" t="s">
        <v>12</v>
      </c>
    </row>
    <row r="2" spans="1:8" x14ac:dyDescent="0.25">
      <c r="A2" s="4" t="s">
        <v>0</v>
      </c>
      <c r="B2" s="1">
        <v>50784084</v>
      </c>
      <c r="C2" s="1">
        <v>0</v>
      </c>
      <c r="D2" s="1">
        <v>8278256</v>
      </c>
      <c r="E2" s="1">
        <f>SUM(C2:D2)</f>
        <v>8278256</v>
      </c>
      <c r="F2" s="1">
        <f>E2/B2</f>
        <v>0.16300886710883669</v>
      </c>
      <c r="G2" s="5">
        <f>F2/F2</f>
        <v>1</v>
      </c>
      <c r="H2" s="6">
        <f>C2*100/E2</f>
        <v>0</v>
      </c>
    </row>
    <row r="3" spans="1:8" x14ac:dyDescent="0.25">
      <c r="A3" s="4" t="s">
        <v>4</v>
      </c>
      <c r="B3" s="1">
        <v>101786163</v>
      </c>
      <c r="C3" s="1">
        <v>4328352</v>
      </c>
      <c r="D3" s="1">
        <v>5140632</v>
      </c>
      <c r="E3" s="1">
        <f t="shared" ref="E3:E9" si="0">SUM(C3:D3)</f>
        <v>9468984</v>
      </c>
      <c r="F3" s="1">
        <f t="shared" ref="F3:F9" si="1">E3/B3</f>
        <v>9.3028204629346328E-2</v>
      </c>
      <c r="G3" s="5">
        <f>F3/F2</f>
        <v>0.57069413633329447</v>
      </c>
      <c r="H3" s="6">
        <f t="shared" ref="H3:H9" si="2">C3*100/E3</f>
        <v>45.710838670759188</v>
      </c>
    </row>
    <row r="4" spans="1:8" x14ac:dyDescent="0.25">
      <c r="G4" s="5"/>
      <c r="H4" s="6"/>
    </row>
    <row r="5" spans="1:8" x14ac:dyDescent="0.25">
      <c r="A5" s="4" t="s">
        <v>1</v>
      </c>
      <c r="B5" s="1">
        <v>80753268</v>
      </c>
      <c r="C5" s="1">
        <v>0</v>
      </c>
      <c r="D5" s="1">
        <v>18863264</v>
      </c>
      <c r="E5" s="1">
        <f t="shared" si="0"/>
        <v>18863264</v>
      </c>
      <c r="F5" s="1">
        <f t="shared" si="1"/>
        <v>0.23359133899076381</v>
      </c>
      <c r="G5" s="5">
        <f>F5/F5</f>
        <v>1</v>
      </c>
      <c r="H5" s="6">
        <f t="shared" si="2"/>
        <v>0</v>
      </c>
    </row>
    <row r="6" spans="1:8" x14ac:dyDescent="0.25">
      <c r="A6" s="4" t="s">
        <v>3</v>
      </c>
      <c r="B6" s="1">
        <v>74226712</v>
      </c>
      <c r="C6" s="1">
        <v>0</v>
      </c>
      <c r="D6" s="1">
        <v>14183120</v>
      </c>
      <c r="E6" s="1">
        <f t="shared" si="0"/>
        <v>14183120</v>
      </c>
      <c r="F6" s="1">
        <f t="shared" si="1"/>
        <v>0.19107838159394694</v>
      </c>
      <c r="G6" s="5">
        <f>F6/F5</f>
        <v>0.81800285241526938</v>
      </c>
      <c r="H6" s="6">
        <f t="shared" si="2"/>
        <v>0</v>
      </c>
    </row>
    <row r="7" spans="1:8" x14ac:dyDescent="0.25">
      <c r="G7" s="5"/>
      <c r="H7" s="6"/>
    </row>
    <row r="8" spans="1:8" x14ac:dyDescent="0.25">
      <c r="A8" s="4">
        <v>763</v>
      </c>
      <c r="B8" s="1">
        <v>58043142</v>
      </c>
      <c r="C8" s="1">
        <v>0</v>
      </c>
      <c r="D8" s="1">
        <v>49099068</v>
      </c>
      <c r="E8" s="1">
        <f t="shared" si="0"/>
        <v>49099068</v>
      </c>
      <c r="F8" s="1">
        <f t="shared" si="1"/>
        <v>0.84590644662206604</v>
      </c>
      <c r="G8" s="5">
        <f>F8/F8</f>
        <v>1</v>
      </c>
      <c r="H8" s="6">
        <f t="shared" si="2"/>
        <v>0</v>
      </c>
    </row>
    <row r="9" spans="1:8" x14ac:dyDescent="0.25">
      <c r="A9" s="4" t="s">
        <v>2</v>
      </c>
      <c r="B9" s="1">
        <v>34551713</v>
      </c>
      <c r="C9" s="1">
        <v>2423250</v>
      </c>
      <c r="D9" s="1">
        <v>16214958</v>
      </c>
      <c r="E9" s="1">
        <f t="shared" si="0"/>
        <v>18638208</v>
      </c>
      <c r="F9" s="1">
        <f t="shared" si="1"/>
        <v>0.53942934754059801</v>
      </c>
      <c r="G9" s="5">
        <f>F9/F8</f>
        <v>0.63769386046729604</v>
      </c>
      <c r="H9" s="6">
        <f t="shared" si="2"/>
        <v>13.001518171704062</v>
      </c>
    </row>
    <row r="12" spans="1:8" x14ac:dyDescent="0.25">
      <c r="A12" s="4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FIGURE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Eloísa Yuste Herranz</dc:creator>
  <cp:lastModifiedBy>Eloísa Yuste Herranz</cp:lastModifiedBy>
  <cp:lastPrinted>2025-10-14T08:44:19Z</cp:lastPrinted>
  <dcterms:created xsi:type="dcterms:W3CDTF">2025-10-03T10:53:22Z</dcterms:created>
  <dcterms:modified xsi:type="dcterms:W3CDTF">2025-10-16T10:19:44Z</dcterms:modified>
</cp:coreProperties>
</file>