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ti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0490" windowHeight="7755" tabRatio="819" firstSheet="40" activeTab="42"/>
  </bookViews>
  <sheets>
    <sheet name="Figure 1b" sheetId="2" r:id="rId1"/>
    <sheet name="Figure 1C" sheetId="5" r:id="rId2"/>
    <sheet name="Figure 1d" sheetId="3" r:id="rId3"/>
    <sheet name="Figure 2a" sheetId="11" r:id="rId4"/>
    <sheet name="Figure 2b" sheetId="10" r:id="rId5"/>
    <sheet name="Figure 2c" sheetId="6" r:id="rId6"/>
    <sheet name="Figure 2d" sheetId="8" r:id="rId7"/>
    <sheet name="Figure 2e" sheetId="85" r:id="rId8"/>
    <sheet name="Figure 3a" sheetId="7" r:id="rId9"/>
    <sheet name="Figure 3b" sheetId="79" r:id="rId10"/>
    <sheet name="Figure 3e" sheetId="70" r:id="rId11"/>
    <sheet name="Figure 4b-c" sheetId="71" r:id="rId12"/>
    <sheet name="Figure 5a-b" sheetId="72" r:id="rId13"/>
    <sheet name="Figure 5c" sheetId="86" r:id="rId14"/>
    <sheet name="Figure 5d" sheetId="87" r:id="rId15"/>
    <sheet name="Figure 5e" sheetId="88" r:id="rId16"/>
    <sheet name="Figure 6a" sheetId="89" r:id="rId17"/>
    <sheet name="Figure 6b" sheetId="80" r:id="rId18"/>
    <sheet name="Figure 6c" sheetId="90" r:id="rId19"/>
    <sheet name="Figure 6d" sheetId="81" r:id="rId20"/>
    <sheet name="Figure 6e" sheetId="91" r:id="rId21"/>
    <sheet name="Figure 6f" sheetId="92" r:id="rId22"/>
    <sheet name="Figure 6g" sheetId="93" r:id="rId23"/>
    <sheet name="Supplementary Figure 1b" sheetId="29" r:id="rId24"/>
    <sheet name="Supplementary Figure 2" sheetId="83" r:id="rId25"/>
    <sheet name="Supplementary Figure 3" sheetId="31" r:id="rId26"/>
    <sheet name="Supplementary Figure 4a" sheetId="78" r:id="rId27"/>
    <sheet name="Supplementary Figure 4B" sheetId="94" r:id="rId28"/>
    <sheet name="Supplementary Figure 5" sheetId="37" r:id="rId29"/>
    <sheet name="Supplementary Figure 6" sheetId="14" r:id="rId30"/>
    <sheet name="Supplementary Figure 7" sheetId="41" r:id="rId31"/>
    <sheet name="Supplementary Figure 8a" sheetId="59" r:id="rId32"/>
    <sheet name="Supplementary Figure 8b" sheetId="95" r:id="rId33"/>
    <sheet name="Supplementary Figure 9" sheetId="84" r:id="rId34"/>
    <sheet name="Supplementary Figure 10a" sheetId="38" r:id="rId35"/>
    <sheet name="Supplementary Figure 10b" sheetId="40" r:id="rId36"/>
    <sheet name="Supplementary Figure 10c" sheetId="43" r:id="rId37"/>
    <sheet name="Supplementary Figure 11a" sheetId="42" r:id="rId38"/>
    <sheet name="Supplementary Figure 11b" sheetId="52" r:id="rId39"/>
    <sheet name="Supplementary Figure 11c" sheetId="44" r:id="rId40"/>
    <sheet name="Supplementary Figure 12" sheetId="96" r:id="rId41"/>
    <sheet name="Supplementary Figure 13" sheetId="45" r:id="rId42"/>
    <sheet name="Supplementary Figure 14" sheetId="63" r:id="rId4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9" i="70" l="1"/>
  <c r="F29" i="70"/>
  <c r="G29" i="70"/>
  <c r="H29" i="70"/>
  <c r="E30" i="70"/>
  <c r="F30" i="70"/>
  <c r="G30" i="70"/>
  <c r="H30" i="70"/>
  <c r="H28" i="70"/>
  <c r="G28" i="70"/>
  <c r="F28" i="70"/>
  <c r="E28" i="70"/>
  <c r="C29" i="70"/>
  <c r="D29" i="70"/>
  <c r="C30" i="70"/>
  <c r="D30" i="70"/>
  <c r="D28" i="70"/>
  <c r="C28" i="70"/>
  <c r="E24" i="70"/>
  <c r="D24" i="70"/>
  <c r="C24" i="70"/>
  <c r="E23" i="70"/>
  <c r="D23" i="70"/>
  <c r="C23" i="70"/>
  <c r="E22" i="70"/>
  <c r="D22" i="70"/>
  <c r="C22" i="70"/>
  <c r="P10" i="70"/>
  <c r="P7" i="70"/>
  <c r="P4" i="70"/>
  <c r="L10" i="70"/>
  <c r="L7" i="70"/>
  <c r="L4" i="70"/>
  <c r="I10" i="70"/>
  <c r="I7" i="70"/>
  <c r="I4" i="70"/>
  <c r="O12" i="70"/>
  <c r="K12" i="70"/>
  <c r="H12" i="70"/>
  <c r="O9" i="70"/>
  <c r="K9" i="70"/>
  <c r="H9" i="70"/>
  <c r="O6" i="70"/>
  <c r="K6" i="70"/>
  <c r="H6" i="70"/>
  <c r="AX82" i="84" l="1"/>
  <c r="AW82" i="84"/>
  <c r="AU82" i="84"/>
  <c r="AT82" i="84"/>
  <c r="AR82" i="84"/>
  <c r="AQ82" i="84"/>
  <c r="AD76" i="84"/>
  <c r="AJ66" i="84" s="1"/>
  <c r="AJ71" i="84" s="1"/>
  <c r="AC76" i="84"/>
  <c r="AH66" i="84" s="1"/>
  <c r="AH71" i="84" s="1"/>
  <c r="AA76" i="84"/>
  <c r="Z76" i="84"/>
  <c r="X76" i="84"/>
  <c r="AJ64" i="84" s="1"/>
  <c r="AJ69" i="84" s="1"/>
  <c r="W76" i="84"/>
  <c r="AH64" i="84" s="1"/>
  <c r="AH69" i="84" s="1"/>
  <c r="AG66" i="84"/>
  <c r="AG71" i="84" s="1"/>
  <c r="AG64" i="84"/>
  <c r="AG69" i="84" s="1"/>
  <c r="AN60" i="84"/>
  <c r="AM60" i="84"/>
  <c r="AK60" i="84"/>
  <c r="AJ65" i="84" s="1"/>
  <c r="AJ70" i="84" s="1"/>
  <c r="AJ60" i="84"/>
  <c r="AG65" i="84" s="1"/>
  <c r="AG70" i="84" s="1"/>
  <c r="AH60" i="84"/>
  <c r="AG60" i="84"/>
  <c r="J76" i="84"/>
  <c r="O60" i="84" s="1"/>
  <c r="O65" i="84" s="1"/>
  <c r="I76" i="84"/>
  <c r="G76" i="84"/>
  <c r="P59" i="84" s="1"/>
  <c r="P64" i="84" s="1"/>
  <c r="F76" i="84"/>
  <c r="D76" i="84"/>
  <c r="O58" i="84" s="1"/>
  <c r="O63" i="84" s="1"/>
  <c r="C76" i="84"/>
  <c r="T54" i="84"/>
  <c r="S54" i="84"/>
  <c r="M60" i="84" s="1"/>
  <c r="M65" i="84" s="1"/>
  <c r="Q54" i="84"/>
  <c r="O59" i="84" s="1"/>
  <c r="O64" i="84" s="1"/>
  <c r="P54" i="84"/>
  <c r="M59" i="84" s="1"/>
  <c r="M64" i="84" s="1"/>
  <c r="N54" i="84"/>
  <c r="M54" i="84"/>
  <c r="M58" i="84" s="1"/>
  <c r="M63" i="84" s="1"/>
  <c r="AH65" i="84" l="1"/>
  <c r="AH70" i="84" s="1"/>
  <c r="AI64" i="84"/>
  <c r="AI69" i="84" s="1"/>
  <c r="AI65" i="84"/>
  <c r="AI70" i="84" s="1"/>
  <c r="AI66" i="84"/>
  <c r="AI71" i="84" s="1"/>
  <c r="N59" i="84"/>
  <c r="N64" i="84" s="1"/>
  <c r="P58" i="84"/>
  <c r="P63" i="84" s="1"/>
  <c r="P60" i="84"/>
  <c r="P65" i="84" s="1"/>
  <c r="N58" i="84"/>
  <c r="N63" i="84" s="1"/>
  <c r="N60" i="84"/>
  <c r="N65" i="84" s="1"/>
  <c r="E53" i="14" l="1"/>
  <c r="D53" i="14"/>
  <c r="G84" i="14"/>
  <c r="F84" i="14"/>
  <c r="I66" i="14"/>
  <c r="H66" i="14"/>
  <c r="E49" i="14"/>
  <c r="D49" i="14"/>
  <c r="C49" i="14"/>
  <c r="E54" i="14" s="1"/>
  <c r="B49" i="14"/>
  <c r="C53" i="14" s="1"/>
  <c r="C54" i="14" s="1"/>
  <c r="D54" i="14" l="1"/>
  <c r="B53" i="14"/>
  <c r="B54" i="14" s="1"/>
  <c r="P11" i="43" l="1"/>
  <c r="N11" i="43"/>
  <c r="T10" i="43"/>
  <c r="Q10" i="43"/>
  <c r="P10" i="43"/>
  <c r="N10" i="43"/>
  <c r="O10" i="43" s="1"/>
  <c r="P9" i="43"/>
  <c r="Q8" i="43" s="1"/>
  <c r="N9" i="43"/>
  <c r="T8" i="43"/>
  <c r="P8" i="43"/>
  <c r="R6" i="43" s="1"/>
  <c r="O8" i="43"/>
  <c r="N8" i="43"/>
  <c r="P7" i="43"/>
  <c r="R7" i="43" s="1"/>
  <c r="N7" i="43"/>
  <c r="O6" i="43" s="1"/>
  <c r="T6" i="43"/>
  <c r="P6" i="43"/>
  <c r="N6" i="43"/>
  <c r="Q6" i="43" l="1"/>
  <c r="G14" i="44" l="1"/>
  <c r="G13" i="44"/>
  <c r="G12" i="44"/>
  <c r="G11" i="44"/>
  <c r="G10" i="44"/>
  <c r="G9" i="44"/>
  <c r="G8" i="44"/>
  <c r="G7" i="44"/>
  <c r="G6" i="44"/>
  <c r="G5" i="44"/>
  <c r="D36" i="59" l="1"/>
  <c r="E36" i="59"/>
  <c r="F36" i="59"/>
  <c r="G36" i="59"/>
  <c r="C36" i="59"/>
  <c r="D29" i="59"/>
  <c r="E29" i="59"/>
  <c r="F29" i="59"/>
  <c r="G29" i="59"/>
  <c r="C29" i="59"/>
  <c r="D22" i="59"/>
  <c r="E22" i="59"/>
  <c r="F22" i="59"/>
  <c r="G22" i="59"/>
  <c r="C22" i="59"/>
  <c r="P105" i="71" l="1"/>
  <c r="O105" i="71"/>
  <c r="G105" i="71"/>
  <c r="F105" i="71"/>
  <c r="P104" i="71"/>
  <c r="O104" i="71"/>
  <c r="G104" i="71"/>
  <c r="F104" i="71"/>
  <c r="P103" i="71"/>
  <c r="O103" i="71"/>
  <c r="G103" i="71"/>
  <c r="F103" i="71"/>
  <c r="P102" i="71"/>
  <c r="O102" i="71"/>
  <c r="G102" i="71"/>
  <c r="F102" i="71"/>
  <c r="P101" i="71"/>
  <c r="O101" i="71"/>
  <c r="G101" i="71"/>
  <c r="F101" i="71"/>
  <c r="P100" i="71"/>
  <c r="O100" i="71"/>
  <c r="G100" i="71"/>
  <c r="F100" i="71"/>
  <c r="P99" i="71"/>
  <c r="O99" i="71"/>
  <c r="G99" i="71"/>
  <c r="F99" i="71"/>
  <c r="P98" i="71"/>
  <c r="O98" i="71"/>
  <c r="G98" i="71"/>
  <c r="F98" i="71"/>
  <c r="P97" i="71"/>
  <c r="O97" i="71"/>
  <c r="G97" i="71"/>
  <c r="F97" i="71"/>
  <c r="P96" i="71"/>
  <c r="O96" i="71"/>
  <c r="G96" i="71"/>
  <c r="F96" i="71"/>
  <c r="P95" i="71"/>
  <c r="O95" i="71"/>
  <c r="G95" i="71"/>
  <c r="F95" i="71"/>
  <c r="P94" i="71"/>
  <c r="O94" i="71"/>
  <c r="G94" i="71"/>
  <c r="F94" i="71"/>
  <c r="P93" i="71"/>
  <c r="O93" i="71"/>
  <c r="G93" i="71"/>
  <c r="F93" i="71"/>
  <c r="P92" i="71"/>
  <c r="O92" i="71"/>
  <c r="G92" i="71"/>
  <c r="F92" i="71"/>
  <c r="P91" i="71"/>
  <c r="O91" i="71"/>
  <c r="G91" i="71"/>
  <c r="F91" i="71"/>
  <c r="P90" i="71"/>
  <c r="O90" i="71"/>
  <c r="G90" i="71"/>
  <c r="F90" i="71"/>
  <c r="P89" i="71"/>
  <c r="O89" i="71"/>
  <c r="G89" i="71"/>
  <c r="F89" i="71"/>
  <c r="P88" i="71"/>
  <c r="O88" i="71"/>
  <c r="G88" i="71"/>
  <c r="F88" i="71"/>
  <c r="P87" i="71"/>
  <c r="O87" i="71"/>
  <c r="G87" i="71"/>
  <c r="F87" i="71"/>
  <c r="P86" i="71"/>
  <c r="O86" i="71"/>
  <c r="G86" i="71"/>
  <c r="F86" i="71"/>
  <c r="P85" i="71"/>
  <c r="O85" i="71"/>
  <c r="G85" i="71"/>
  <c r="F85" i="71"/>
  <c r="P84" i="71"/>
  <c r="O84" i="71"/>
  <c r="G84" i="71"/>
  <c r="F84" i="71"/>
  <c r="P83" i="71"/>
  <c r="O83" i="71"/>
  <c r="G83" i="71"/>
  <c r="F83" i="71"/>
  <c r="P82" i="71"/>
  <c r="O82" i="71"/>
  <c r="G82" i="71"/>
  <c r="F82" i="71"/>
  <c r="P81" i="71"/>
  <c r="O81" i="71"/>
  <c r="G81" i="71"/>
  <c r="F81" i="71"/>
  <c r="P80" i="71"/>
  <c r="O80" i="71"/>
  <c r="G80" i="71"/>
  <c r="F80" i="71"/>
  <c r="P79" i="71"/>
  <c r="O79" i="71"/>
  <c r="G79" i="71"/>
  <c r="F79" i="71"/>
  <c r="P78" i="71"/>
  <c r="O78" i="71"/>
  <c r="G78" i="71"/>
  <c r="F78" i="71"/>
  <c r="P77" i="71"/>
  <c r="O77" i="71"/>
  <c r="G77" i="71"/>
  <c r="F77" i="71"/>
  <c r="P76" i="71"/>
  <c r="O76" i="71"/>
  <c r="G76" i="71"/>
  <c r="F76" i="71"/>
  <c r="P75" i="71"/>
  <c r="O75" i="71"/>
  <c r="G75" i="71"/>
  <c r="F75" i="71"/>
  <c r="P74" i="71"/>
  <c r="O74" i="71"/>
  <c r="G74" i="71"/>
  <c r="F74" i="71"/>
  <c r="P73" i="71"/>
  <c r="O73" i="71"/>
  <c r="G73" i="71"/>
  <c r="F73" i="71"/>
  <c r="P72" i="71"/>
  <c r="O72" i="71"/>
  <c r="G72" i="71"/>
  <c r="F72" i="71"/>
  <c r="P71" i="71"/>
  <c r="O71" i="71"/>
  <c r="G71" i="71"/>
  <c r="F71" i="71"/>
  <c r="P70" i="71"/>
  <c r="O70" i="71"/>
  <c r="G70" i="71"/>
  <c r="F70" i="71"/>
  <c r="P69" i="71"/>
  <c r="O69" i="71"/>
  <c r="G69" i="71"/>
  <c r="F69" i="71"/>
  <c r="P68" i="71"/>
  <c r="O68" i="71"/>
  <c r="G68" i="71"/>
  <c r="F68" i="71"/>
  <c r="P67" i="71"/>
  <c r="O67" i="71"/>
  <c r="G67" i="71"/>
  <c r="F67" i="71"/>
  <c r="P66" i="71"/>
  <c r="O66" i="71"/>
  <c r="G66" i="71"/>
  <c r="F66" i="71"/>
  <c r="P65" i="71"/>
  <c r="O65" i="71"/>
  <c r="G65" i="71"/>
  <c r="F65" i="71"/>
  <c r="P64" i="71"/>
  <c r="O64" i="71"/>
  <c r="G64" i="71"/>
  <c r="F64" i="71"/>
  <c r="P63" i="71"/>
  <c r="O63" i="71"/>
  <c r="G63" i="71"/>
  <c r="F63" i="71"/>
  <c r="P62" i="71"/>
  <c r="O62" i="71"/>
  <c r="G62" i="71"/>
  <c r="F62" i="71"/>
  <c r="P61" i="71"/>
  <c r="O61" i="71"/>
  <c r="G61" i="71"/>
  <c r="F61" i="71"/>
  <c r="P60" i="71"/>
  <c r="O60" i="71"/>
  <c r="G60" i="71"/>
  <c r="F60" i="71"/>
  <c r="P59" i="71"/>
  <c r="O59" i="71"/>
  <c r="G59" i="71"/>
  <c r="F59" i="71"/>
  <c r="P58" i="71"/>
  <c r="O58" i="71"/>
  <c r="G58" i="71"/>
  <c r="F58" i="71"/>
  <c r="P57" i="71"/>
  <c r="O57" i="71"/>
  <c r="G57" i="71"/>
  <c r="F57" i="71"/>
  <c r="P56" i="71"/>
  <c r="O56" i="71"/>
  <c r="G56" i="71"/>
  <c r="F56" i="71"/>
  <c r="P55" i="71"/>
  <c r="O55" i="71"/>
  <c r="G55" i="71"/>
  <c r="F55" i="71"/>
  <c r="P54" i="71"/>
  <c r="O54" i="71"/>
  <c r="G54" i="71"/>
  <c r="F54" i="71"/>
  <c r="P53" i="71"/>
  <c r="O53" i="71"/>
  <c r="G53" i="71"/>
  <c r="F53" i="71"/>
  <c r="P52" i="71"/>
  <c r="O52" i="71"/>
  <c r="G52" i="71"/>
  <c r="F52" i="71"/>
  <c r="P51" i="71"/>
  <c r="O51" i="71"/>
  <c r="G51" i="71"/>
  <c r="F51" i="71"/>
  <c r="P50" i="71"/>
  <c r="O50" i="71"/>
  <c r="G50" i="71"/>
  <c r="F50" i="71"/>
  <c r="P49" i="71"/>
  <c r="O49" i="71"/>
  <c r="G49" i="71"/>
  <c r="F49" i="71"/>
  <c r="P48" i="71"/>
  <c r="O48" i="71"/>
  <c r="G48" i="71"/>
  <c r="F48" i="71"/>
  <c r="P47" i="71"/>
  <c r="O47" i="71"/>
  <c r="G47" i="71"/>
  <c r="F47" i="71"/>
  <c r="P46" i="71"/>
  <c r="O46" i="71"/>
  <c r="G46" i="71"/>
  <c r="F46" i="71"/>
  <c r="P45" i="71"/>
  <c r="O45" i="71"/>
  <c r="G45" i="71"/>
  <c r="F45" i="71"/>
  <c r="P44" i="71"/>
  <c r="O44" i="71"/>
  <c r="G44" i="71"/>
  <c r="F44" i="71"/>
  <c r="P43" i="71"/>
  <c r="O43" i="71"/>
  <c r="G43" i="71"/>
  <c r="F43" i="71"/>
  <c r="P42" i="71"/>
  <c r="O42" i="71"/>
  <c r="G42" i="71"/>
  <c r="F42" i="71"/>
  <c r="P41" i="71"/>
  <c r="O41" i="71"/>
  <c r="G41" i="71"/>
  <c r="F41" i="71"/>
  <c r="P40" i="71"/>
  <c r="O40" i="71"/>
  <c r="G40" i="71"/>
  <c r="F40" i="71"/>
  <c r="P39" i="71"/>
  <c r="O39" i="71"/>
  <c r="G39" i="71"/>
  <c r="F39" i="71"/>
  <c r="P38" i="71"/>
  <c r="O38" i="71"/>
  <c r="G38" i="71"/>
  <c r="F38" i="71"/>
  <c r="P37" i="71"/>
  <c r="O37" i="71"/>
  <c r="G37" i="71"/>
  <c r="F37" i="71"/>
  <c r="P36" i="71"/>
  <c r="O36" i="71"/>
  <c r="G36" i="71"/>
  <c r="F36" i="71"/>
  <c r="P35" i="71"/>
  <c r="O35" i="71"/>
  <c r="G35" i="71"/>
  <c r="F35" i="71"/>
  <c r="P34" i="71"/>
  <c r="O34" i="71"/>
  <c r="G34" i="71"/>
  <c r="F34" i="71"/>
  <c r="P33" i="71"/>
  <c r="O33" i="71"/>
  <c r="G33" i="71"/>
  <c r="F33" i="71"/>
  <c r="P32" i="71"/>
  <c r="O32" i="71"/>
  <c r="G32" i="71"/>
  <c r="F32" i="71"/>
  <c r="P31" i="71"/>
  <c r="O31" i="71"/>
  <c r="G31" i="71"/>
  <c r="F31" i="71"/>
  <c r="P30" i="71"/>
  <c r="O30" i="71"/>
  <c r="G30" i="71"/>
  <c r="F30" i="71"/>
  <c r="P29" i="71"/>
  <c r="O29" i="71"/>
  <c r="G29" i="71"/>
  <c r="F29" i="71"/>
  <c r="P28" i="71"/>
  <c r="O28" i="71"/>
  <c r="G28" i="71"/>
  <c r="F28" i="71"/>
  <c r="P27" i="71"/>
  <c r="O27" i="71"/>
  <c r="G27" i="71"/>
  <c r="F27" i="71"/>
  <c r="P26" i="71"/>
  <c r="O26" i="71"/>
  <c r="G26" i="71"/>
  <c r="F26" i="71"/>
  <c r="P25" i="71"/>
  <c r="O25" i="71"/>
  <c r="G25" i="71"/>
  <c r="F25" i="71"/>
  <c r="P24" i="71"/>
  <c r="O24" i="71"/>
  <c r="G24" i="71"/>
  <c r="F24" i="71"/>
  <c r="P23" i="71"/>
  <c r="O23" i="71"/>
  <c r="G23" i="71"/>
  <c r="F23" i="71"/>
  <c r="P22" i="71"/>
  <c r="O22" i="71"/>
  <c r="G22" i="71"/>
  <c r="F22" i="71"/>
  <c r="P21" i="71"/>
  <c r="O21" i="71"/>
  <c r="G21" i="71"/>
  <c r="F21" i="71"/>
  <c r="P20" i="71"/>
  <c r="O20" i="71"/>
  <c r="G20" i="71"/>
  <c r="F20" i="71"/>
  <c r="P19" i="71"/>
  <c r="O19" i="71"/>
  <c r="G19" i="71"/>
  <c r="F19" i="71"/>
  <c r="P18" i="71"/>
  <c r="O18" i="71"/>
  <c r="S6" i="71" s="1"/>
  <c r="G18" i="71"/>
  <c r="F18" i="71"/>
  <c r="J7" i="71" s="1"/>
  <c r="P17" i="71"/>
  <c r="O17" i="71"/>
  <c r="G17" i="71"/>
  <c r="F17" i="71"/>
  <c r="P16" i="71"/>
  <c r="O16" i="71"/>
  <c r="G16" i="71"/>
  <c r="F16" i="71"/>
  <c r="P15" i="71"/>
  <c r="O15" i="71"/>
  <c r="G15" i="71"/>
  <c r="F15" i="71"/>
  <c r="P14" i="71"/>
  <c r="O14" i="71"/>
  <c r="G14" i="71"/>
  <c r="F14" i="71"/>
  <c r="P13" i="71"/>
  <c r="O13" i="71"/>
  <c r="G13" i="71"/>
  <c r="F13" i="71"/>
  <c r="P12" i="71"/>
  <c r="O12" i="71"/>
  <c r="G12" i="71"/>
  <c r="F12" i="71"/>
  <c r="P11" i="71"/>
  <c r="O11" i="71"/>
  <c r="G11" i="71"/>
  <c r="F11" i="71"/>
  <c r="S10" i="71"/>
  <c r="R10" i="71"/>
  <c r="R13" i="71" s="1"/>
  <c r="Q10" i="71"/>
  <c r="Q13" i="71" s="1"/>
  <c r="P10" i="71"/>
  <c r="O10" i="71"/>
  <c r="J10" i="71"/>
  <c r="J13" i="71" s="1"/>
  <c r="I10" i="71"/>
  <c r="I13" i="71" s="1"/>
  <c r="H10" i="71"/>
  <c r="H13" i="71" s="1"/>
  <c r="G10" i="71"/>
  <c r="F10" i="71"/>
  <c r="S9" i="71"/>
  <c r="S12" i="71" s="1"/>
  <c r="R9" i="71"/>
  <c r="R12" i="71" s="1"/>
  <c r="Q9" i="71"/>
  <c r="P9" i="71"/>
  <c r="O9" i="71"/>
  <c r="J9" i="71"/>
  <c r="J12" i="71" s="1"/>
  <c r="I9" i="71"/>
  <c r="I12" i="71" s="1"/>
  <c r="H9" i="71"/>
  <c r="Q12" i="71" s="1"/>
  <c r="G9" i="71"/>
  <c r="F9" i="71"/>
  <c r="S8" i="71"/>
  <c r="R8" i="71"/>
  <c r="Q8" i="71"/>
  <c r="Q11" i="71" s="1"/>
  <c r="P8" i="71"/>
  <c r="O8" i="71"/>
  <c r="J8" i="71"/>
  <c r="J11" i="71" s="1"/>
  <c r="I8" i="71"/>
  <c r="I11" i="71" s="1"/>
  <c r="H8" i="71"/>
  <c r="H11" i="71" s="1"/>
  <c r="G8" i="71"/>
  <c r="F8" i="71"/>
  <c r="P7" i="71"/>
  <c r="O7" i="71"/>
  <c r="G7" i="71"/>
  <c r="F7" i="71"/>
  <c r="I6" i="71" s="1"/>
  <c r="P6" i="71"/>
  <c r="O6" i="71"/>
  <c r="G6" i="71"/>
  <c r="F6" i="71"/>
  <c r="H12" i="71" l="1"/>
  <c r="S11" i="71"/>
  <c r="S13" i="71"/>
  <c r="J6" i="71"/>
  <c r="I7" i="71"/>
  <c r="R6" i="71"/>
  <c r="H6" i="71"/>
  <c r="R11" i="71"/>
  <c r="Q6" i="71"/>
  <c r="C18" i="70" l="1"/>
  <c r="D16" i="70" l="1"/>
  <c r="E14" i="70"/>
  <c r="C15" i="70"/>
  <c r="D19" i="70"/>
  <c r="D18" i="70"/>
  <c r="D15" i="70"/>
  <c r="D20" i="70"/>
  <c r="E16" i="70"/>
  <c r="E19" i="70"/>
  <c r="C20" i="70"/>
  <c r="C14" i="70"/>
  <c r="E15" i="70"/>
  <c r="C16" i="70"/>
  <c r="E18" i="70"/>
  <c r="C19" i="70"/>
  <c r="E20" i="70"/>
  <c r="D14" i="70"/>
</calcChain>
</file>

<file path=xl/sharedStrings.xml><?xml version="1.0" encoding="utf-8"?>
<sst xmlns="http://schemas.openxmlformats.org/spreadsheetml/2006/main" count="2576" uniqueCount="1644">
  <si>
    <t>Non-CM</t>
  </si>
  <si>
    <t>CM shCON</t>
  </si>
  <si>
    <t>CM wo Evs shCON</t>
  </si>
  <si>
    <t>Cm IMR90</t>
  </si>
  <si>
    <t>CM wo Evs IMR90</t>
  </si>
  <si>
    <t>MDA.MB.231 shCON</t>
  </si>
  <si>
    <t>n</t>
  </si>
  <si>
    <t>shCON</t>
  </si>
  <si>
    <t>MDA.MB.231 shITGB3</t>
  </si>
  <si>
    <t>shCON/shCON</t>
  </si>
  <si>
    <t>shCON/shITGB3</t>
  </si>
  <si>
    <t>shITGB3/shCON</t>
  </si>
  <si>
    <t>shITGB3 shCON</t>
  </si>
  <si>
    <t>IMR90/shCON</t>
  </si>
  <si>
    <t>IMR90/shITGB3</t>
  </si>
  <si>
    <t>t1h</t>
  </si>
  <si>
    <t>t3h</t>
  </si>
  <si>
    <t>t6h</t>
  </si>
  <si>
    <t>CON</t>
  </si>
  <si>
    <t>CON + CITRIC</t>
  </si>
  <si>
    <t>sh</t>
  </si>
  <si>
    <t>sh + CITRIC</t>
  </si>
  <si>
    <t>Dyn2</t>
  </si>
  <si>
    <t>Dyn2 K44A</t>
  </si>
  <si>
    <t>shDyn2</t>
  </si>
  <si>
    <t>shITGB3</t>
  </si>
  <si>
    <t>PitStop</t>
  </si>
  <si>
    <t>Dyngo</t>
  </si>
  <si>
    <t>Total/cell</t>
  </si>
  <si>
    <t>Total Exos</t>
  </si>
  <si>
    <t>Exos In</t>
  </si>
  <si>
    <t>Exos Out</t>
  </si>
  <si>
    <t>Nº Cells</t>
  </si>
  <si>
    <t>MEAN</t>
  </si>
  <si>
    <t>Relative to CON</t>
  </si>
  <si>
    <t>Control</t>
  </si>
  <si>
    <t>Control_2</t>
  </si>
  <si>
    <t>sh Dyn</t>
  </si>
  <si>
    <t>sh Dyn_2</t>
  </si>
  <si>
    <t>sh Int</t>
  </si>
  <si>
    <t>sh Int_2</t>
  </si>
  <si>
    <t>Exin/cell</t>
  </si>
  <si>
    <t>Exout/cell</t>
  </si>
  <si>
    <t>RELATIVE TOTAL</t>
  </si>
  <si>
    <t>#1</t>
  </si>
  <si>
    <t>#2</t>
  </si>
  <si>
    <t>SD</t>
  </si>
  <si>
    <t>Mean</t>
  </si>
  <si>
    <t>shCON Cells</t>
  </si>
  <si>
    <t>shITGB3 Cells</t>
  </si>
  <si>
    <t>Particles/mL/106 cells</t>
  </si>
  <si>
    <t>#8</t>
  </si>
  <si>
    <t>#9</t>
  </si>
  <si>
    <t>#11</t>
  </si>
  <si>
    <t>Total</t>
  </si>
  <si>
    <t>0-115</t>
  </si>
  <si>
    <t>125-500</t>
  </si>
  <si>
    <t>115-500</t>
  </si>
  <si>
    <t>TOTAL 0-115</t>
  </si>
  <si>
    <t>TOTAL 115-500</t>
  </si>
  <si>
    <t>RELATIVE TO CON</t>
  </si>
  <si>
    <t>0-500</t>
  </si>
  <si>
    <t>Gene Name</t>
  </si>
  <si>
    <t>AVG sh-CTRL</t>
  </si>
  <si>
    <t>AVG sh-ITGb3</t>
  </si>
  <si>
    <t>qvalue</t>
  </si>
  <si>
    <t>log2FC</t>
  </si>
  <si>
    <t xml:space="preserve">LAMB3 </t>
  </si>
  <si>
    <t xml:space="preserve">EFTUD1 </t>
  </si>
  <si>
    <t xml:space="preserve">CSNK1A1 </t>
  </si>
  <si>
    <t xml:space="preserve">CCDC180 </t>
  </si>
  <si>
    <t xml:space="preserve">MLF2 </t>
  </si>
  <si>
    <t xml:space="preserve">VPS36 </t>
  </si>
  <si>
    <t xml:space="preserve">FN1 </t>
  </si>
  <si>
    <t xml:space="preserve">UBASH3B </t>
  </si>
  <si>
    <t xml:space="preserve">SDCCAG3 </t>
  </si>
  <si>
    <t xml:space="preserve">DNAJB6 </t>
  </si>
  <si>
    <t xml:space="preserve">TNC </t>
  </si>
  <si>
    <t xml:space="preserve">GSK3B </t>
  </si>
  <si>
    <t xml:space="preserve">GSK3A </t>
  </si>
  <si>
    <t xml:space="preserve">UEVLD </t>
  </si>
  <si>
    <t xml:space="preserve">STAG3 </t>
  </si>
  <si>
    <t xml:space="preserve">CEP55 </t>
  </si>
  <si>
    <t xml:space="preserve">MVB12A </t>
  </si>
  <si>
    <t xml:space="preserve">PPP3CA </t>
  </si>
  <si>
    <t xml:space="preserve">CNP </t>
  </si>
  <si>
    <t xml:space="preserve">EXOC8 </t>
  </si>
  <si>
    <t xml:space="preserve">BROX </t>
  </si>
  <si>
    <t xml:space="preserve">VPS37C </t>
  </si>
  <si>
    <t xml:space="preserve">AFP </t>
  </si>
  <si>
    <t xml:space="preserve">VPS28 </t>
  </si>
  <si>
    <t xml:space="preserve">TSPAN9 </t>
  </si>
  <si>
    <t xml:space="preserve">EPS15L1 </t>
  </si>
  <si>
    <t xml:space="preserve">KCNA5 </t>
  </si>
  <si>
    <t xml:space="preserve">   </t>
  </si>
  <si>
    <t xml:space="preserve">TSG101 </t>
  </si>
  <si>
    <t xml:space="preserve">CD2AP </t>
  </si>
  <si>
    <t xml:space="preserve">VPS4A </t>
  </si>
  <si>
    <t xml:space="preserve">CHMP5 </t>
  </si>
  <si>
    <t xml:space="preserve">EPS15 </t>
  </si>
  <si>
    <t xml:space="preserve">CHMP2A </t>
  </si>
  <si>
    <t xml:space="preserve">TXLNA </t>
  </si>
  <si>
    <t xml:space="preserve">CHMP4B </t>
  </si>
  <si>
    <t xml:space="preserve">VPS37B </t>
  </si>
  <si>
    <t xml:space="preserve">IST1 </t>
  </si>
  <si>
    <t xml:space="preserve">PDCD6IP </t>
  </si>
  <si>
    <t xml:space="preserve">VPS4B </t>
  </si>
  <si>
    <t xml:space="preserve">CHMP3 </t>
  </si>
  <si>
    <t xml:space="preserve">CHMP1B </t>
  </si>
  <si>
    <t xml:space="preserve">CHMP2B </t>
  </si>
  <si>
    <t xml:space="preserve">CHMP1A </t>
  </si>
  <si>
    <t xml:space="preserve">STAMBP </t>
  </si>
  <si>
    <t xml:space="preserve">CC2D1A </t>
  </si>
  <si>
    <t xml:space="preserve">CD9 </t>
  </si>
  <si>
    <t xml:space="preserve">CD46 </t>
  </si>
  <si>
    <t xml:space="preserve">CHMP4A </t>
  </si>
  <si>
    <t xml:space="preserve">DYNLL1 </t>
  </si>
  <si>
    <t xml:space="preserve">DYNLL2 </t>
  </si>
  <si>
    <t xml:space="preserve">SDCBP </t>
  </si>
  <si>
    <t xml:space="preserve">MITD1 </t>
  </si>
  <si>
    <t xml:space="preserve">GPC6 </t>
  </si>
  <si>
    <t xml:space="preserve">PACSIN2 </t>
  </si>
  <si>
    <t xml:space="preserve">CC2D1B </t>
  </si>
  <si>
    <t xml:space="preserve">CD81 </t>
  </si>
  <si>
    <t xml:space="preserve">VPS25 </t>
  </si>
  <si>
    <t xml:space="preserve">AURKA </t>
  </si>
  <si>
    <t xml:space="preserve">TXLNG </t>
  </si>
  <si>
    <t xml:space="preserve">SH3GL1 </t>
  </si>
  <si>
    <t xml:space="preserve">WDR41 </t>
  </si>
  <si>
    <t xml:space="preserve">WDR82 </t>
  </si>
  <si>
    <t xml:space="preserve">TNIK </t>
  </si>
  <si>
    <t xml:space="preserve">VTA1 </t>
  </si>
  <si>
    <t xml:space="preserve">SDC1 </t>
  </si>
  <si>
    <t xml:space="preserve">LPAR1 </t>
  </si>
  <si>
    <t xml:space="preserve">ARHGAP29 </t>
  </si>
  <si>
    <t xml:space="preserve">ADAM9 </t>
  </si>
  <si>
    <t xml:space="preserve">SLC29A2 </t>
  </si>
  <si>
    <t xml:space="preserve">ALCAM </t>
  </si>
  <si>
    <t xml:space="preserve">AP2A1 </t>
  </si>
  <si>
    <t xml:space="preserve">WWP2 </t>
  </si>
  <si>
    <t xml:space="preserve">CSNK1G2 </t>
  </si>
  <si>
    <t xml:space="preserve">ANO6 </t>
  </si>
  <si>
    <t xml:space="preserve">IFT172 </t>
  </si>
  <si>
    <t xml:space="preserve">TPR </t>
  </si>
  <si>
    <t xml:space="preserve">MYADM </t>
  </si>
  <si>
    <t xml:space="preserve">FARP1 </t>
  </si>
  <si>
    <t xml:space="preserve">FRMD6 </t>
  </si>
  <si>
    <t xml:space="preserve">CSNK1G1 </t>
  </si>
  <si>
    <t xml:space="preserve">JAG1 </t>
  </si>
  <si>
    <t xml:space="preserve">AP2B1 </t>
  </si>
  <si>
    <t xml:space="preserve">RNF114 </t>
  </si>
  <si>
    <t xml:space="preserve">NCOA4 </t>
  </si>
  <si>
    <t xml:space="preserve">PACSIN3 </t>
  </si>
  <si>
    <t xml:space="preserve">CSNK1G3 </t>
  </si>
  <si>
    <t xml:space="preserve">SLC29A1 </t>
  </si>
  <si>
    <t xml:space="preserve">PRNP </t>
  </si>
  <si>
    <t xml:space="preserve">PLK1 </t>
  </si>
  <si>
    <t xml:space="preserve">CD63 </t>
  </si>
  <si>
    <t xml:space="preserve">MACF1 </t>
  </si>
  <si>
    <t xml:space="preserve">BAG5 </t>
  </si>
  <si>
    <t xml:space="preserve">MPZL1 </t>
  </si>
  <si>
    <t xml:space="preserve">NT5E </t>
  </si>
  <si>
    <t xml:space="preserve">BRD3 </t>
  </si>
  <si>
    <t xml:space="preserve">F11R </t>
  </si>
  <si>
    <t xml:space="preserve">ITCH </t>
  </si>
  <si>
    <t xml:space="preserve">SRP9 </t>
  </si>
  <si>
    <t xml:space="preserve">DHX15 </t>
  </si>
  <si>
    <t xml:space="preserve">SDC4 </t>
  </si>
  <si>
    <t xml:space="preserve">GLIPR2 </t>
  </si>
  <si>
    <t xml:space="preserve">PDLIM7 </t>
  </si>
  <si>
    <t xml:space="preserve">PODXL </t>
  </si>
  <si>
    <t xml:space="preserve">CD59 </t>
  </si>
  <si>
    <t xml:space="preserve">DNAJA2 </t>
  </si>
  <si>
    <t xml:space="preserve">DNAJB2 </t>
  </si>
  <si>
    <t xml:space="preserve">NECAP2 </t>
  </si>
  <si>
    <t xml:space="preserve">UMAD1 </t>
  </si>
  <si>
    <t xml:space="preserve">SRP14 </t>
  </si>
  <si>
    <t xml:space="preserve">RAB23 </t>
  </si>
  <si>
    <t xml:space="preserve">CCDC50 </t>
  </si>
  <si>
    <t xml:space="preserve">UBC </t>
  </si>
  <si>
    <t xml:space="preserve">RPS27A </t>
  </si>
  <si>
    <t xml:space="preserve">EHD2 </t>
  </si>
  <si>
    <t xml:space="preserve">ZDHHC5 </t>
  </si>
  <si>
    <t xml:space="preserve">RP2 </t>
  </si>
  <si>
    <t xml:space="preserve">RAB21 </t>
  </si>
  <si>
    <t xml:space="preserve">CD276 </t>
  </si>
  <si>
    <t xml:space="preserve">MFGE8 </t>
  </si>
  <si>
    <t xml:space="preserve">ENPP1 </t>
  </si>
  <si>
    <t xml:space="preserve">MBLAC2 </t>
  </si>
  <si>
    <t xml:space="preserve">NRP1 </t>
  </si>
  <si>
    <t xml:space="preserve">RHOF </t>
  </si>
  <si>
    <t xml:space="preserve">AP2M1 </t>
  </si>
  <si>
    <t xml:space="preserve">EHD3 </t>
  </si>
  <si>
    <t xml:space="preserve">CHMP6 </t>
  </si>
  <si>
    <t xml:space="preserve">DNAJA1 </t>
  </si>
  <si>
    <t xml:space="preserve">PTPRA </t>
  </si>
  <si>
    <t xml:space="preserve">CDK9 </t>
  </si>
  <si>
    <t xml:space="preserve">EPHA4 </t>
  </si>
  <si>
    <t xml:space="preserve">AP2S1 </t>
  </si>
  <si>
    <t xml:space="preserve">ERBB2IP </t>
  </si>
  <si>
    <t xml:space="preserve">VAMP2 </t>
  </si>
  <si>
    <t xml:space="preserve">NEDD4L </t>
  </si>
  <si>
    <t xml:space="preserve">SLC1A4 </t>
  </si>
  <si>
    <t xml:space="preserve">S100A16 </t>
  </si>
  <si>
    <t xml:space="preserve">ENG </t>
  </si>
  <si>
    <t xml:space="preserve">DCTN1 </t>
  </si>
  <si>
    <t xml:space="preserve">IQGAP1 </t>
  </si>
  <si>
    <t xml:space="preserve">ILK </t>
  </si>
  <si>
    <t xml:space="preserve">UBTD1 </t>
  </si>
  <si>
    <t xml:space="preserve">SLC2A1 </t>
  </si>
  <si>
    <t xml:space="preserve">DSG2 </t>
  </si>
  <si>
    <t xml:space="preserve">PNMA2 </t>
  </si>
  <si>
    <t xml:space="preserve">FERMT2 </t>
  </si>
  <si>
    <t xml:space="preserve">PKP2 </t>
  </si>
  <si>
    <t xml:space="preserve">F3 </t>
  </si>
  <si>
    <t xml:space="preserve">COL5A1 </t>
  </si>
  <si>
    <t xml:space="preserve">UBE2K </t>
  </si>
  <si>
    <t xml:space="preserve">AP2A2 </t>
  </si>
  <si>
    <t xml:space="preserve">CASK </t>
  </si>
  <si>
    <t xml:space="preserve">HRAS </t>
  </si>
  <si>
    <t xml:space="preserve">PICALM </t>
  </si>
  <si>
    <t xml:space="preserve">CPNE8 </t>
  </si>
  <si>
    <t xml:space="preserve">AXL </t>
  </si>
  <si>
    <t xml:space="preserve">NRAS </t>
  </si>
  <si>
    <t xml:space="preserve">EHD4 </t>
  </si>
  <si>
    <t xml:space="preserve">KRAS </t>
  </si>
  <si>
    <t xml:space="preserve">CLDND1 </t>
  </si>
  <si>
    <t xml:space="preserve">EHD1 </t>
  </si>
  <si>
    <t xml:space="preserve">RAB4B </t>
  </si>
  <si>
    <t xml:space="preserve">AP1B1 </t>
  </si>
  <si>
    <t xml:space="preserve">RACGAP1 </t>
  </si>
  <si>
    <t xml:space="preserve">YES1 </t>
  </si>
  <si>
    <t xml:space="preserve">S100A13 </t>
  </si>
  <si>
    <t xml:space="preserve">TRAP1 </t>
  </si>
  <si>
    <t xml:space="preserve">NDRG1 </t>
  </si>
  <si>
    <t xml:space="preserve">EPHB2 </t>
  </si>
  <si>
    <t xml:space="preserve">AKAP9 </t>
  </si>
  <si>
    <t xml:space="preserve">ITGA3 </t>
  </si>
  <si>
    <t xml:space="preserve">SLC43A3 </t>
  </si>
  <si>
    <t xml:space="preserve">PVRL2 </t>
  </si>
  <si>
    <t xml:space="preserve">EPHA2 </t>
  </si>
  <si>
    <t xml:space="preserve">ARF6 </t>
  </si>
  <si>
    <t xml:space="preserve">PLEKHB2 </t>
  </si>
  <si>
    <t xml:space="preserve">CMTM7 </t>
  </si>
  <si>
    <t xml:space="preserve">RAP2B </t>
  </si>
  <si>
    <t xml:space="preserve">CD58 </t>
  </si>
  <si>
    <t xml:space="preserve">RAC1 </t>
  </si>
  <si>
    <t xml:space="preserve">IGSF8 </t>
  </si>
  <si>
    <t xml:space="preserve">CLIC4 </t>
  </si>
  <si>
    <t xml:space="preserve">PLAUR </t>
  </si>
  <si>
    <t xml:space="preserve">RAD23A </t>
  </si>
  <si>
    <t xml:space="preserve">TBK1 </t>
  </si>
  <si>
    <t xml:space="preserve">ITGA5 </t>
  </si>
  <si>
    <t xml:space="preserve">LYN </t>
  </si>
  <si>
    <t xml:space="preserve">FMNL1 </t>
  </si>
  <si>
    <t xml:space="preserve">CPNE9 </t>
  </si>
  <si>
    <t xml:space="preserve">RAB34 </t>
  </si>
  <si>
    <t xml:space="preserve">FDPS </t>
  </si>
  <si>
    <t xml:space="preserve">TMSB4X </t>
  </si>
  <si>
    <t xml:space="preserve">TTYH3 </t>
  </si>
  <si>
    <t xml:space="preserve">CTNND1 </t>
  </si>
  <si>
    <t xml:space="preserve">MAP1LC3B2 </t>
  </si>
  <si>
    <t xml:space="preserve">PHLDA1 </t>
  </si>
  <si>
    <t xml:space="preserve">JUP </t>
  </si>
  <si>
    <t xml:space="preserve">EIF1 </t>
  </si>
  <si>
    <t xml:space="preserve">TLDC1 </t>
  </si>
  <si>
    <t xml:space="preserve">PTPN23 </t>
  </si>
  <si>
    <t xml:space="preserve">BAIAP2 </t>
  </si>
  <si>
    <t xml:space="preserve">RAB4A </t>
  </si>
  <si>
    <t xml:space="preserve">RAB7A </t>
  </si>
  <si>
    <t xml:space="preserve">ITGAV </t>
  </si>
  <si>
    <t xml:space="preserve">FAS </t>
  </si>
  <si>
    <t xml:space="preserve">RHOA </t>
  </si>
  <si>
    <t xml:space="preserve">NEDD4 </t>
  </si>
  <si>
    <t xml:space="preserve">TAX1BP3 </t>
  </si>
  <si>
    <t xml:space="preserve">CDC42 </t>
  </si>
  <si>
    <t xml:space="preserve">C14orf166 </t>
  </si>
  <si>
    <t xml:space="preserve">PLSCR1 </t>
  </si>
  <si>
    <t xml:space="preserve">RAP1B </t>
  </si>
  <si>
    <t xml:space="preserve">LGALS3 </t>
  </si>
  <si>
    <t xml:space="preserve">DLG1 </t>
  </si>
  <si>
    <t xml:space="preserve">COTL1 </t>
  </si>
  <si>
    <t xml:space="preserve">RAB13 </t>
  </si>
  <si>
    <t xml:space="preserve">TOM1L1 </t>
  </si>
  <si>
    <t xml:space="preserve">RHOC </t>
  </si>
  <si>
    <t xml:space="preserve">RAB35 </t>
  </si>
  <si>
    <t xml:space="preserve">ARF5 </t>
  </si>
  <si>
    <t xml:space="preserve">PKM </t>
  </si>
  <si>
    <t xml:space="preserve">ARF4 </t>
  </si>
  <si>
    <t xml:space="preserve">RAB8A </t>
  </si>
  <si>
    <t xml:space="preserve">TRIP10 </t>
  </si>
  <si>
    <t xml:space="preserve">RAB10 </t>
  </si>
  <si>
    <t xml:space="preserve">EPB41L2 </t>
  </si>
  <si>
    <t xml:space="preserve">TMEM2 </t>
  </si>
  <si>
    <t xml:space="preserve">KRT71 </t>
  </si>
  <si>
    <t xml:space="preserve">FLNC </t>
  </si>
  <si>
    <t xml:space="preserve">FLNB </t>
  </si>
  <si>
    <t xml:space="preserve">RALB </t>
  </si>
  <si>
    <t xml:space="preserve">TFG </t>
  </si>
  <si>
    <t xml:space="preserve">HSP90AA1 </t>
  </si>
  <si>
    <t xml:space="preserve">PXN </t>
  </si>
  <si>
    <t xml:space="preserve">OXSR1 </t>
  </si>
  <si>
    <t xml:space="preserve">PRDX6 </t>
  </si>
  <si>
    <t xml:space="preserve">PAK2 </t>
  </si>
  <si>
    <t xml:space="preserve">ACTB </t>
  </si>
  <si>
    <t xml:space="preserve">ACTG1 </t>
  </si>
  <si>
    <t xml:space="preserve">TLN1 </t>
  </si>
  <si>
    <t xml:space="preserve">ARL8B </t>
  </si>
  <si>
    <t xml:space="preserve">DBI </t>
  </si>
  <si>
    <t xml:space="preserve">UROD </t>
  </si>
  <si>
    <t xml:space="preserve">EGFR </t>
  </si>
  <si>
    <t xml:space="preserve">PAFAH1B3 </t>
  </si>
  <si>
    <t xml:space="preserve">HSP90AA4P </t>
  </si>
  <si>
    <t xml:space="preserve">CTSA </t>
  </si>
  <si>
    <t xml:space="preserve">SPTBN1 </t>
  </si>
  <si>
    <t xml:space="preserve">DYNC1H1 </t>
  </si>
  <si>
    <t xml:space="preserve">TIMP3 </t>
  </si>
  <si>
    <t xml:space="preserve">TMED9 </t>
  </si>
  <si>
    <t xml:space="preserve">CPNE1 </t>
  </si>
  <si>
    <t xml:space="preserve">TPT1 </t>
  </si>
  <si>
    <t xml:space="preserve">TGM2 </t>
  </si>
  <si>
    <t xml:space="preserve">GARS </t>
  </si>
  <si>
    <t xml:space="preserve">DPP3 </t>
  </si>
  <si>
    <t xml:space="preserve">HSP90AB4P </t>
  </si>
  <si>
    <t xml:space="preserve">SCAMP4 </t>
  </si>
  <si>
    <t xml:space="preserve">SRSF5 </t>
  </si>
  <si>
    <t xml:space="preserve">PCMT1 </t>
  </si>
  <si>
    <t xml:space="preserve">NUP88 </t>
  </si>
  <si>
    <t xml:space="preserve">NANS </t>
  </si>
  <si>
    <t xml:space="preserve">TALDO1 </t>
  </si>
  <si>
    <t xml:space="preserve">PSMD5 </t>
  </si>
  <si>
    <t xml:space="preserve">PPIL1 </t>
  </si>
  <si>
    <t xml:space="preserve">ALDOA </t>
  </si>
  <si>
    <t xml:space="preserve">PSMB4 </t>
  </si>
  <si>
    <t xml:space="preserve">ECHS1 </t>
  </si>
  <si>
    <t xml:space="preserve">TMED10 </t>
  </si>
  <si>
    <t xml:space="preserve">HGS </t>
  </si>
  <si>
    <t xml:space="preserve">TPBG </t>
  </si>
  <si>
    <t xml:space="preserve">HSP90AB1 </t>
  </si>
  <si>
    <t xml:space="preserve">PFN1 </t>
  </si>
  <si>
    <t xml:space="preserve">POR </t>
  </si>
  <si>
    <t xml:space="preserve">ABCE1 </t>
  </si>
  <si>
    <t xml:space="preserve">TLN2 </t>
  </si>
  <si>
    <t xml:space="preserve">PTBP1 </t>
  </si>
  <si>
    <t xml:space="preserve">RAB18 </t>
  </si>
  <si>
    <t xml:space="preserve">AASDHPPT </t>
  </si>
  <si>
    <t xml:space="preserve">MAGOH </t>
  </si>
  <si>
    <t xml:space="preserve">BUB3 </t>
  </si>
  <si>
    <t xml:space="preserve">NBR1 </t>
  </si>
  <si>
    <t xml:space="preserve">ACTR2 </t>
  </si>
  <si>
    <t xml:space="preserve">GAA </t>
  </si>
  <si>
    <t xml:space="preserve">KPNA2 </t>
  </si>
  <si>
    <t xml:space="preserve">TRIM25 </t>
  </si>
  <si>
    <t xml:space="preserve">CALCOCO2 </t>
  </si>
  <si>
    <t xml:space="preserve">METAP2 </t>
  </si>
  <si>
    <t xml:space="preserve">ARPC3 </t>
  </si>
  <si>
    <t xml:space="preserve">TUBB6 </t>
  </si>
  <si>
    <t xml:space="preserve">SAR1A </t>
  </si>
  <si>
    <t xml:space="preserve">TUBB3 </t>
  </si>
  <si>
    <t xml:space="preserve">TCEB2 </t>
  </si>
  <si>
    <t xml:space="preserve">TUBB1 </t>
  </si>
  <si>
    <t xml:space="preserve">FLNA </t>
  </si>
  <si>
    <t xml:space="preserve">PSMD2 </t>
  </si>
  <si>
    <t xml:space="preserve">FMNL2 </t>
  </si>
  <si>
    <t xml:space="preserve">FABP5 </t>
  </si>
  <si>
    <t xml:space="preserve">YWHAZ </t>
  </si>
  <si>
    <t xml:space="preserve">PTGES3 </t>
  </si>
  <si>
    <t xml:space="preserve">TRAPPC3 </t>
  </si>
  <si>
    <t xml:space="preserve">UQCRFS1 </t>
  </si>
  <si>
    <t xml:space="preserve">CSTB </t>
  </si>
  <si>
    <t xml:space="preserve">PNP </t>
  </si>
  <si>
    <t xml:space="preserve">UBE2M </t>
  </si>
  <si>
    <t xml:space="preserve">TCEB1 </t>
  </si>
  <si>
    <t xml:space="preserve">ANXA5 </t>
  </si>
  <si>
    <t xml:space="preserve">TARS </t>
  </si>
  <si>
    <t xml:space="preserve">NDFIP1 </t>
  </si>
  <si>
    <t xml:space="preserve">PPP1R12A </t>
  </si>
  <si>
    <t xml:space="preserve">ALDH9A1 </t>
  </si>
  <si>
    <t xml:space="preserve">PDCD6 </t>
  </si>
  <si>
    <t xml:space="preserve">OSTF1 </t>
  </si>
  <si>
    <t xml:space="preserve">MAPRE1 </t>
  </si>
  <si>
    <t xml:space="preserve">HINT2 </t>
  </si>
  <si>
    <t xml:space="preserve">DPM1 </t>
  </si>
  <si>
    <t xml:space="preserve">PGAM1 </t>
  </si>
  <si>
    <t xml:space="preserve">NME2 </t>
  </si>
  <si>
    <t xml:space="preserve">DDX1 </t>
  </si>
  <si>
    <t xml:space="preserve">KLC1 </t>
  </si>
  <si>
    <t xml:space="preserve">ADH5 </t>
  </si>
  <si>
    <t xml:space="preserve">RTCB </t>
  </si>
  <si>
    <t xml:space="preserve">ARL1 </t>
  </si>
  <si>
    <t xml:space="preserve">TUBB2A </t>
  </si>
  <si>
    <t xml:space="preserve">UAP1 </t>
  </si>
  <si>
    <t xml:space="preserve">PRC1 </t>
  </si>
  <si>
    <t xml:space="preserve">EPB41L3 </t>
  </si>
  <si>
    <t xml:space="preserve">INADL </t>
  </si>
  <si>
    <t xml:space="preserve">RFC3 </t>
  </si>
  <si>
    <t xml:space="preserve">PAFAH1B1 </t>
  </si>
  <si>
    <t xml:space="preserve">SPATS2L </t>
  </si>
  <si>
    <t xml:space="preserve">CHP1 </t>
  </si>
  <si>
    <t xml:space="preserve">WARS </t>
  </si>
  <si>
    <t xml:space="preserve">PPP1R14B </t>
  </si>
  <si>
    <t xml:space="preserve">EIF5A </t>
  </si>
  <si>
    <t xml:space="preserve">KCTD12 </t>
  </si>
  <si>
    <t xml:space="preserve">MTPN </t>
  </si>
  <si>
    <t xml:space="preserve">ARHGDIA </t>
  </si>
  <si>
    <t xml:space="preserve">SRPRB </t>
  </si>
  <si>
    <t xml:space="preserve">ECE1 </t>
  </si>
  <si>
    <t xml:space="preserve">TXNRD1 </t>
  </si>
  <si>
    <t xml:space="preserve">SDPR </t>
  </si>
  <si>
    <t xml:space="preserve">CBR1 </t>
  </si>
  <si>
    <t xml:space="preserve">PPP2CB </t>
  </si>
  <si>
    <t xml:space="preserve">UCHL3 </t>
  </si>
  <si>
    <t xml:space="preserve">PGM2 </t>
  </si>
  <si>
    <t xml:space="preserve">SLC35F2 </t>
  </si>
  <si>
    <t xml:space="preserve">TGFBR2 </t>
  </si>
  <si>
    <t xml:space="preserve">SH3GLB1 </t>
  </si>
  <si>
    <t xml:space="preserve">DDX3X </t>
  </si>
  <si>
    <t xml:space="preserve">DFNA5 </t>
  </si>
  <si>
    <t xml:space="preserve">NUDCD2 </t>
  </si>
  <si>
    <t xml:space="preserve">PPP4C </t>
  </si>
  <si>
    <t xml:space="preserve">TUBB </t>
  </si>
  <si>
    <t xml:space="preserve">TUBA4A </t>
  </si>
  <si>
    <t xml:space="preserve">MDH1 </t>
  </si>
  <si>
    <t xml:space="preserve">CMPK1 </t>
  </si>
  <si>
    <t xml:space="preserve">UBE2V1 </t>
  </si>
  <si>
    <t xml:space="preserve">TRMT112 </t>
  </si>
  <si>
    <t xml:space="preserve">PGK1 </t>
  </si>
  <si>
    <t xml:space="preserve">NME1 </t>
  </si>
  <si>
    <t xml:space="preserve">PPP2R1B </t>
  </si>
  <si>
    <t xml:space="preserve">TPI1 </t>
  </si>
  <si>
    <t xml:space="preserve">ARPC4 </t>
  </si>
  <si>
    <t xml:space="preserve">PABPC1 </t>
  </si>
  <si>
    <t xml:space="preserve">PABPC4 </t>
  </si>
  <si>
    <t xml:space="preserve">CAMK2D </t>
  </si>
  <si>
    <t xml:space="preserve">STUB1 </t>
  </si>
  <si>
    <t xml:space="preserve">ANXA4 </t>
  </si>
  <si>
    <t xml:space="preserve">NME2P1 </t>
  </si>
  <si>
    <t xml:space="preserve">EPPK1 </t>
  </si>
  <si>
    <t xml:space="preserve">RNP </t>
  </si>
  <si>
    <t xml:space="preserve">TUBA1A </t>
  </si>
  <si>
    <t xml:space="preserve">DNM3 </t>
  </si>
  <si>
    <t xml:space="preserve">DNAJC7 </t>
  </si>
  <si>
    <t xml:space="preserve">DNAJA3 </t>
  </si>
  <si>
    <t xml:space="preserve">TUBA1C </t>
  </si>
  <si>
    <t xml:space="preserve">ITIH3 </t>
  </si>
  <si>
    <t xml:space="preserve">PAICS </t>
  </si>
  <si>
    <t xml:space="preserve">NAPA </t>
  </si>
  <si>
    <t xml:space="preserve">NOSTRIN </t>
  </si>
  <si>
    <t xml:space="preserve">ASNA1 </t>
  </si>
  <si>
    <t xml:space="preserve">GAPDH </t>
  </si>
  <si>
    <t xml:space="preserve">FASN </t>
  </si>
  <si>
    <t xml:space="preserve">TUBG1 </t>
  </si>
  <si>
    <t xml:space="preserve">TGOLN2 </t>
  </si>
  <si>
    <t xml:space="preserve">TUBB4B </t>
  </si>
  <si>
    <t xml:space="preserve">TUBB4A </t>
  </si>
  <si>
    <t xml:space="preserve">HSBP1 </t>
  </si>
  <si>
    <t xml:space="preserve">RAB12 </t>
  </si>
  <si>
    <t xml:space="preserve">APRT </t>
  </si>
  <si>
    <t xml:space="preserve">MYH9 </t>
  </si>
  <si>
    <t xml:space="preserve">GLRX </t>
  </si>
  <si>
    <t xml:space="preserve">EEF1G </t>
  </si>
  <si>
    <t xml:space="preserve">RPL35 </t>
  </si>
  <si>
    <t xml:space="preserve">U2AF2 </t>
  </si>
  <si>
    <t xml:space="preserve">BZW1 </t>
  </si>
  <si>
    <t xml:space="preserve">DPYSL2 </t>
  </si>
  <si>
    <t xml:space="preserve">MARCKSL1 </t>
  </si>
  <si>
    <t xml:space="preserve">DECR1 </t>
  </si>
  <si>
    <t xml:space="preserve">TECR </t>
  </si>
  <si>
    <t xml:space="preserve">EEF2 </t>
  </si>
  <si>
    <t xml:space="preserve">ANXA3 </t>
  </si>
  <si>
    <t xml:space="preserve">CLTCL1 </t>
  </si>
  <si>
    <t xml:space="preserve">ACTR3 </t>
  </si>
  <si>
    <t xml:space="preserve">DYNLT1 </t>
  </si>
  <si>
    <t xml:space="preserve">ARL3 </t>
  </si>
  <si>
    <t xml:space="preserve">ITGA2 </t>
  </si>
  <si>
    <t xml:space="preserve">PRDX1 </t>
  </si>
  <si>
    <t xml:space="preserve">LYPLA2 </t>
  </si>
  <si>
    <t xml:space="preserve">NAA50 </t>
  </si>
  <si>
    <t xml:space="preserve">VCP </t>
  </si>
  <si>
    <t xml:space="preserve">CFL1 </t>
  </si>
  <si>
    <t xml:space="preserve">PRSS23 </t>
  </si>
  <si>
    <t xml:space="preserve">SKP1 </t>
  </si>
  <si>
    <t xml:space="preserve">MYL12A </t>
  </si>
  <si>
    <t xml:space="preserve">SRM </t>
  </si>
  <si>
    <t xml:space="preserve">ARPC1A </t>
  </si>
  <si>
    <t xml:space="preserve">CFL2 </t>
  </si>
  <si>
    <t xml:space="preserve">PARK7 </t>
  </si>
  <si>
    <t xml:space="preserve">ACTR1B </t>
  </si>
  <si>
    <t xml:space="preserve">TARDBP </t>
  </si>
  <si>
    <t xml:space="preserve">OR1M1 </t>
  </si>
  <si>
    <t xml:space="preserve">HARS </t>
  </si>
  <si>
    <t xml:space="preserve">LASP1 </t>
  </si>
  <si>
    <t xml:space="preserve">GLO1 </t>
  </si>
  <si>
    <t xml:space="preserve">DCTN2 </t>
  </si>
  <si>
    <t xml:space="preserve">GALE </t>
  </si>
  <si>
    <t xml:space="preserve">MCTS1 </t>
  </si>
  <si>
    <t xml:space="preserve">CTBP1 </t>
  </si>
  <si>
    <t xml:space="preserve">PAPSS2 </t>
  </si>
  <si>
    <t xml:space="preserve">ANXA1 </t>
  </si>
  <si>
    <t xml:space="preserve">PPP4R1 </t>
  </si>
  <si>
    <t xml:space="preserve">SEC23B </t>
  </si>
  <si>
    <t xml:space="preserve">SEC16A </t>
  </si>
  <si>
    <t xml:space="preserve">SPANXD </t>
  </si>
  <si>
    <t xml:space="preserve">EXOSC2 </t>
  </si>
  <si>
    <t xml:space="preserve">COPG2 </t>
  </si>
  <si>
    <t xml:space="preserve">PGD </t>
  </si>
  <si>
    <t xml:space="preserve">ARL6IP1 </t>
  </si>
  <si>
    <t xml:space="preserve">PRDX2 </t>
  </si>
  <si>
    <t xml:space="preserve">PPP2R1A </t>
  </si>
  <si>
    <t xml:space="preserve">ETF1 </t>
  </si>
  <si>
    <t xml:space="preserve">HPRT1 </t>
  </si>
  <si>
    <t xml:space="preserve">CAP1 </t>
  </si>
  <si>
    <t xml:space="preserve">SQSTM1 </t>
  </si>
  <si>
    <t xml:space="preserve">RGS10 </t>
  </si>
  <si>
    <t xml:space="preserve">PPA1 </t>
  </si>
  <si>
    <t xml:space="preserve">PHGDH </t>
  </si>
  <si>
    <t xml:space="preserve">PSMC1 </t>
  </si>
  <si>
    <t xml:space="preserve">NAPG </t>
  </si>
  <si>
    <t xml:space="preserve">UGDH </t>
  </si>
  <si>
    <t xml:space="preserve">HIP1R </t>
  </si>
  <si>
    <t xml:space="preserve">TM9SF4 </t>
  </si>
  <si>
    <t xml:space="preserve">EIF3M </t>
  </si>
  <si>
    <t xml:space="preserve">KRT7 </t>
  </si>
  <si>
    <t xml:space="preserve">LRRC59 </t>
  </si>
  <si>
    <t xml:space="preserve">EIF4A1 </t>
  </si>
  <si>
    <t xml:space="preserve">PFKM </t>
  </si>
  <si>
    <t xml:space="preserve">EIF5B </t>
  </si>
  <si>
    <t xml:space="preserve">ATP6V0D1 </t>
  </si>
  <si>
    <t xml:space="preserve">RNH1 </t>
  </si>
  <si>
    <t xml:space="preserve">OLA1 </t>
  </si>
  <si>
    <t xml:space="preserve">NDRG3 </t>
  </si>
  <si>
    <t xml:space="preserve">ADSS </t>
  </si>
  <si>
    <t xml:space="preserve">GFPT1 </t>
  </si>
  <si>
    <t xml:space="preserve">ACLY </t>
  </si>
  <si>
    <t xml:space="preserve">TPM4 </t>
  </si>
  <si>
    <t xml:space="preserve">G3BP1 </t>
  </si>
  <si>
    <t xml:space="preserve">TOMM70A </t>
  </si>
  <si>
    <t xml:space="preserve">SLK </t>
  </si>
  <si>
    <t xml:space="preserve">RIC8A </t>
  </si>
  <si>
    <t xml:space="preserve">RTN4 </t>
  </si>
  <si>
    <t xml:space="preserve">PRDX4 </t>
  </si>
  <si>
    <t xml:space="preserve">SMARCD2 </t>
  </si>
  <si>
    <t xml:space="preserve">EIF3E </t>
  </si>
  <si>
    <t xml:space="preserve">P4HA1 </t>
  </si>
  <si>
    <t xml:space="preserve">TWF2 </t>
  </si>
  <si>
    <t xml:space="preserve">STXBP3 </t>
  </si>
  <si>
    <t xml:space="preserve">ENO2 </t>
  </si>
  <si>
    <t xml:space="preserve">GSTO1 </t>
  </si>
  <si>
    <t xml:space="preserve">GNB2L1 </t>
  </si>
  <si>
    <t xml:space="preserve">DDAH2 </t>
  </si>
  <si>
    <t xml:space="preserve">RBBP4 </t>
  </si>
  <si>
    <t xml:space="preserve">PSMD1 </t>
  </si>
  <si>
    <t xml:space="preserve">EIF3L </t>
  </si>
  <si>
    <t xml:space="preserve">WBP2 </t>
  </si>
  <si>
    <t xml:space="preserve">PRMT1 </t>
  </si>
  <si>
    <t xml:space="preserve">CALM1 </t>
  </si>
  <si>
    <t xml:space="preserve">GMPS </t>
  </si>
  <si>
    <t xml:space="preserve">SPAG1 </t>
  </si>
  <si>
    <t xml:space="preserve">COPZ1 </t>
  </si>
  <si>
    <t xml:space="preserve">HMGA2 </t>
  </si>
  <si>
    <t xml:space="preserve">HNRNPA0 </t>
  </si>
  <si>
    <t xml:space="preserve">CLTC </t>
  </si>
  <si>
    <t xml:space="preserve">DIAPH1 </t>
  </si>
  <si>
    <t xml:space="preserve">IGFBP4 </t>
  </si>
  <si>
    <t xml:space="preserve">EIF4A2 </t>
  </si>
  <si>
    <t xml:space="preserve">ARPC1B </t>
  </si>
  <si>
    <t xml:space="preserve">TPM3 </t>
  </si>
  <si>
    <t xml:space="preserve">SLC52A2 </t>
  </si>
  <si>
    <t xml:space="preserve">PSMB5 </t>
  </si>
  <si>
    <t xml:space="preserve">PSMD3 </t>
  </si>
  <si>
    <t xml:space="preserve">FAM175B </t>
  </si>
  <si>
    <t xml:space="preserve">FH </t>
  </si>
  <si>
    <t xml:space="preserve">RAN </t>
  </si>
  <si>
    <t xml:space="preserve">PSMD13 </t>
  </si>
  <si>
    <t xml:space="preserve">CCT3 </t>
  </si>
  <si>
    <t xml:space="preserve">TMCO1 </t>
  </si>
  <si>
    <t xml:space="preserve">VAMP8 </t>
  </si>
  <si>
    <t xml:space="preserve">CCT7 </t>
  </si>
  <si>
    <t xml:space="preserve">KRT8 </t>
  </si>
  <si>
    <t xml:space="preserve">COPB2 </t>
  </si>
  <si>
    <t xml:space="preserve">AGK </t>
  </si>
  <si>
    <t xml:space="preserve">PSMC4 </t>
  </si>
  <si>
    <t xml:space="preserve">LAMP2 </t>
  </si>
  <si>
    <t xml:space="preserve">PFKL </t>
  </si>
  <si>
    <t xml:space="preserve">CDC37 </t>
  </si>
  <si>
    <t xml:space="preserve">SEC24C </t>
  </si>
  <si>
    <t xml:space="preserve">PRKAG1 </t>
  </si>
  <si>
    <t xml:space="preserve">PSMA4 </t>
  </si>
  <si>
    <t xml:space="preserve">PSMD6 </t>
  </si>
  <si>
    <t xml:space="preserve">HSPA4 </t>
  </si>
  <si>
    <t xml:space="preserve">PCNA </t>
  </si>
  <si>
    <t xml:space="preserve">LMAN2 </t>
  </si>
  <si>
    <t xml:space="preserve">BOP1 </t>
  </si>
  <si>
    <t xml:space="preserve">CCT5 </t>
  </si>
  <si>
    <t xml:space="preserve">PSAT1 </t>
  </si>
  <si>
    <t xml:space="preserve">PSMB3 </t>
  </si>
  <si>
    <t xml:space="preserve">RANBP1 </t>
  </si>
  <si>
    <t xml:space="preserve">HIST1H4A </t>
  </si>
  <si>
    <t xml:space="preserve">IARS </t>
  </si>
  <si>
    <t xml:space="preserve">NSF </t>
  </si>
  <si>
    <t xml:space="preserve">SMC3 </t>
  </si>
  <si>
    <t xml:space="preserve">ATP1B1 </t>
  </si>
  <si>
    <t xml:space="preserve">LMAN1 </t>
  </si>
  <si>
    <t xml:space="preserve">DYNC1LI1 </t>
  </si>
  <si>
    <t xml:space="preserve">MATR3 </t>
  </si>
  <si>
    <t xml:space="preserve">SLC35F6 </t>
  </si>
  <si>
    <t xml:space="preserve">PSMD14 </t>
  </si>
  <si>
    <t xml:space="preserve">STX4 </t>
  </si>
  <si>
    <t xml:space="preserve">LCP1 </t>
  </si>
  <si>
    <t xml:space="preserve">TXNDC17 </t>
  </si>
  <si>
    <t xml:space="preserve">SRSF4 </t>
  </si>
  <si>
    <t xml:space="preserve">DUT </t>
  </si>
  <si>
    <t xml:space="preserve">WDR1 </t>
  </si>
  <si>
    <t xml:space="preserve">DNM2 </t>
  </si>
  <si>
    <t xml:space="preserve">PSMD8 </t>
  </si>
  <si>
    <t xml:space="preserve">CANX </t>
  </si>
  <si>
    <t xml:space="preserve">SHMT2 </t>
  </si>
  <si>
    <t xml:space="preserve">EIF6 </t>
  </si>
  <si>
    <t xml:space="preserve">BLMH </t>
  </si>
  <si>
    <t xml:space="preserve">PFKP </t>
  </si>
  <si>
    <t xml:space="preserve">CSNK2A1 </t>
  </si>
  <si>
    <t xml:space="preserve">TMEM59 </t>
  </si>
  <si>
    <t xml:space="preserve">PSMA5 </t>
  </si>
  <si>
    <t xml:space="preserve">GFPT2 </t>
  </si>
  <si>
    <t xml:space="preserve">CAD </t>
  </si>
  <si>
    <t xml:space="preserve">PSMD4 </t>
  </si>
  <si>
    <t xml:space="preserve">CSNK2B </t>
  </si>
  <si>
    <t xml:space="preserve">DNAJC8 </t>
  </si>
  <si>
    <t xml:space="preserve">DDX19A </t>
  </si>
  <si>
    <t xml:space="preserve">PSMC5 </t>
  </si>
  <si>
    <t xml:space="preserve">ACTR1A </t>
  </si>
  <si>
    <t xml:space="preserve">GANAB </t>
  </si>
  <si>
    <t xml:space="preserve">YBX3 </t>
  </si>
  <si>
    <t xml:space="preserve">HIST1H3A </t>
  </si>
  <si>
    <t xml:space="preserve">EIF3F </t>
  </si>
  <si>
    <t xml:space="preserve">CCT8 </t>
  </si>
  <si>
    <t xml:space="preserve">SF3B4 </t>
  </si>
  <si>
    <t xml:space="preserve">HSPA4L </t>
  </si>
  <si>
    <t xml:space="preserve">SNRPGP15 </t>
  </si>
  <si>
    <t xml:space="preserve">EIF5 </t>
  </si>
  <si>
    <t xml:space="preserve">EIF3H </t>
  </si>
  <si>
    <t xml:space="preserve">EIF2S1 </t>
  </si>
  <si>
    <t xml:space="preserve">HMGB1 </t>
  </si>
  <si>
    <t xml:space="preserve">DARS </t>
  </si>
  <si>
    <t xml:space="preserve">TCP1 </t>
  </si>
  <si>
    <t xml:space="preserve">SNRPB </t>
  </si>
  <si>
    <t xml:space="preserve">OTUB1 </t>
  </si>
  <si>
    <t xml:space="preserve">HIST2H3A </t>
  </si>
  <si>
    <t xml:space="preserve">H3F3A </t>
  </si>
  <si>
    <t xml:space="preserve">CCT6A </t>
  </si>
  <si>
    <t xml:space="preserve">UQCRC1 </t>
  </si>
  <si>
    <t xml:space="preserve">DDX39B </t>
  </si>
  <si>
    <t xml:space="preserve">BLVRA </t>
  </si>
  <si>
    <t xml:space="preserve">AARS </t>
  </si>
  <si>
    <t xml:space="preserve">MAT2A </t>
  </si>
  <si>
    <t xml:space="preserve">HMGN5 </t>
  </si>
  <si>
    <t xml:space="preserve">SRSF3 </t>
  </si>
  <si>
    <t xml:space="preserve">PFDN5 </t>
  </si>
  <si>
    <t xml:space="preserve">IKBIP </t>
  </si>
  <si>
    <t xml:space="preserve">EIF2AK2 </t>
  </si>
  <si>
    <t xml:space="preserve">RBBP7 </t>
  </si>
  <si>
    <t xml:space="preserve">PSMD11 </t>
  </si>
  <si>
    <t xml:space="preserve">PSMC6 </t>
  </si>
  <si>
    <t xml:space="preserve">UGP2 </t>
  </si>
  <si>
    <t xml:space="preserve">BTF3 </t>
  </si>
  <si>
    <t xml:space="preserve">COPA </t>
  </si>
  <si>
    <t xml:space="preserve">ANXA11 </t>
  </si>
  <si>
    <t xml:space="preserve">MAT2B </t>
  </si>
  <si>
    <t xml:space="preserve">ATP5H </t>
  </si>
  <si>
    <t xml:space="preserve">CBX3 </t>
  </si>
  <si>
    <t xml:space="preserve">NEDD8 </t>
  </si>
  <si>
    <t xml:space="preserve">PSMC2 </t>
  </si>
  <si>
    <t xml:space="preserve">GOT1 </t>
  </si>
  <si>
    <t xml:space="preserve">ELAVL1 </t>
  </si>
  <si>
    <t xml:space="preserve">HNRNPH1 </t>
  </si>
  <si>
    <t xml:space="preserve">EIF4G1 </t>
  </si>
  <si>
    <t xml:space="preserve">CCT4 </t>
  </si>
  <si>
    <t xml:space="preserve">EPRS </t>
  </si>
  <si>
    <t xml:space="preserve">HLA-B </t>
  </si>
  <si>
    <t xml:space="preserve">RCN1 </t>
  </si>
  <si>
    <t xml:space="preserve">KIF5B </t>
  </si>
  <si>
    <t xml:space="preserve">MTHFD1 </t>
  </si>
  <si>
    <t xml:space="preserve">PSMA1 </t>
  </si>
  <si>
    <t xml:space="preserve">HIST2H2AC </t>
  </si>
  <si>
    <t xml:space="preserve">PPP2R2A </t>
  </si>
  <si>
    <t xml:space="preserve">COPG1 </t>
  </si>
  <si>
    <t xml:space="preserve">HIST1H2BJ </t>
  </si>
  <si>
    <t xml:space="preserve">NUDC </t>
  </si>
  <si>
    <t xml:space="preserve">PSMA7 </t>
  </si>
  <si>
    <t xml:space="preserve">FUBP1 </t>
  </si>
  <si>
    <t xml:space="preserve">HNRNPK </t>
  </si>
  <si>
    <t xml:space="preserve">DDX39A </t>
  </si>
  <si>
    <t xml:space="preserve">HPCAL1 </t>
  </si>
  <si>
    <t xml:space="preserve">FXR1 </t>
  </si>
  <si>
    <t xml:space="preserve">SUMO1 </t>
  </si>
  <si>
    <t xml:space="preserve">ACOT7 </t>
  </si>
  <si>
    <t xml:space="preserve">TKT </t>
  </si>
  <si>
    <t xml:space="preserve">NAP1L1 </t>
  </si>
  <si>
    <t xml:space="preserve">NAA38 </t>
  </si>
  <si>
    <t xml:space="preserve">APLP2 </t>
  </si>
  <si>
    <t xml:space="preserve">USP5 </t>
  </si>
  <si>
    <t xml:space="preserve">H2AFZ </t>
  </si>
  <si>
    <t xml:space="preserve">HNRNPA3 </t>
  </si>
  <si>
    <t xml:space="preserve">HIST1H2BK </t>
  </si>
  <si>
    <t xml:space="preserve">HIST1H1E </t>
  </si>
  <si>
    <t xml:space="preserve">PSMC3 </t>
  </si>
  <si>
    <t xml:space="preserve">HIST1H1C </t>
  </si>
  <si>
    <t xml:space="preserve">DDX17 </t>
  </si>
  <si>
    <t xml:space="preserve">CUTA </t>
  </si>
  <si>
    <t xml:space="preserve">IMPDH2 </t>
  </si>
  <si>
    <t xml:space="preserve">STIP1 </t>
  </si>
  <si>
    <t xml:space="preserve">ENO1 </t>
  </si>
  <si>
    <t xml:space="preserve">RPL37A </t>
  </si>
  <si>
    <t xml:space="preserve">EEF1A1 </t>
  </si>
  <si>
    <t xml:space="preserve">PDIA3 </t>
  </si>
  <si>
    <t xml:space="preserve">PPT1 </t>
  </si>
  <si>
    <t xml:space="preserve">PDLIM5 </t>
  </si>
  <si>
    <t xml:space="preserve">TBCB </t>
  </si>
  <si>
    <t xml:space="preserve">RPS28 </t>
  </si>
  <si>
    <t xml:space="preserve">DLD </t>
  </si>
  <si>
    <t xml:space="preserve">HNRNPH2 </t>
  </si>
  <si>
    <t xml:space="preserve">MLEC </t>
  </si>
  <si>
    <t xml:space="preserve">RPL10 </t>
  </si>
  <si>
    <t xml:space="preserve">VIM </t>
  </si>
  <si>
    <t xml:space="preserve">RPL38 </t>
  </si>
  <si>
    <t xml:space="preserve">CLNS1A </t>
  </si>
  <si>
    <t xml:space="preserve">IDE </t>
  </si>
  <si>
    <t xml:space="preserve">PSMB1 </t>
  </si>
  <si>
    <t xml:space="preserve">NAP1L4 </t>
  </si>
  <si>
    <t xml:space="preserve">TTLL12 </t>
  </si>
  <si>
    <t xml:space="preserve">CACYBP </t>
  </si>
  <si>
    <t xml:space="preserve">BAG3 </t>
  </si>
  <si>
    <t xml:space="preserve">CYCS </t>
  </si>
  <si>
    <t xml:space="preserve">SNR </t>
  </si>
  <si>
    <t xml:space="preserve">PRDX5 </t>
  </si>
  <si>
    <t xml:space="preserve">AHCY </t>
  </si>
  <si>
    <t xml:space="preserve">VBP1 </t>
  </si>
  <si>
    <t xml:space="preserve">RPS27L </t>
  </si>
  <si>
    <t xml:space="preserve">MVP </t>
  </si>
  <si>
    <t xml:space="preserve">CLTB </t>
  </si>
  <si>
    <t xml:space="preserve">RPL31 </t>
  </si>
  <si>
    <t xml:space="preserve">RPS12 </t>
  </si>
  <si>
    <t xml:space="preserve">CORO1B </t>
  </si>
  <si>
    <t xml:space="preserve">PSMA6 </t>
  </si>
  <si>
    <t xml:space="preserve">YIPF3 </t>
  </si>
  <si>
    <t xml:space="preserve">HNRNPA1 </t>
  </si>
  <si>
    <t xml:space="preserve">XPNP1 </t>
  </si>
  <si>
    <t xml:space="preserve">RPA3 </t>
  </si>
  <si>
    <t xml:space="preserve">GSPT1 </t>
  </si>
  <si>
    <t xml:space="preserve">PDIA6 </t>
  </si>
  <si>
    <t xml:space="preserve">EIF3D </t>
  </si>
  <si>
    <t xml:space="preserve">GID8 </t>
  </si>
  <si>
    <t xml:space="preserve">SF3B3 </t>
  </si>
  <si>
    <t xml:space="preserve">TPD52L2 </t>
  </si>
  <si>
    <t xml:space="preserve">DTYMK </t>
  </si>
  <si>
    <t xml:space="preserve">PSMA3 </t>
  </si>
  <si>
    <t xml:space="preserve">RPL23 </t>
  </si>
  <si>
    <t xml:space="preserve">PLEC </t>
  </si>
  <si>
    <t xml:space="preserve">SF3B1 </t>
  </si>
  <si>
    <t xml:space="preserve">DNM1L </t>
  </si>
  <si>
    <t xml:space="preserve">PRKCA </t>
  </si>
  <si>
    <t xml:space="preserve">HSPA9 </t>
  </si>
  <si>
    <t xml:space="preserve">BANF1 </t>
  </si>
  <si>
    <t xml:space="preserve">SPANXB1 </t>
  </si>
  <si>
    <t xml:space="preserve">PPIB </t>
  </si>
  <si>
    <t xml:space="preserve">HIST2H2AB </t>
  </si>
  <si>
    <t xml:space="preserve">RUVBL1 </t>
  </si>
  <si>
    <t xml:space="preserve">DDX5 </t>
  </si>
  <si>
    <t xml:space="preserve">CYR61 </t>
  </si>
  <si>
    <t xml:space="preserve">KBTBD3 </t>
  </si>
  <si>
    <t xml:space="preserve">ADSL </t>
  </si>
  <si>
    <t xml:space="preserve">AHSA1 </t>
  </si>
  <si>
    <t xml:space="preserve">ATRIP </t>
  </si>
  <si>
    <t xml:space="preserve">PSMD12 </t>
  </si>
  <si>
    <t xml:space="preserve">TOP2A </t>
  </si>
  <si>
    <t xml:space="preserve">SFPQ </t>
  </si>
  <si>
    <t xml:space="preserve">SRP19 </t>
  </si>
  <si>
    <t xml:space="preserve">SYNCRIP </t>
  </si>
  <si>
    <t xml:space="preserve">TRIM28 </t>
  </si>
  <si>
    <t xml:space="preserve">EEF1B2 </t>
  </si>
  <si>
    <t xml:space="preserve">POLR2B </t>
  </si>
  <si>
    <t xml:space="preserve">EEF1D </t>
  </si>
  <si>
    <t xml:space="preserve">HNRNPH3 </t>
  </si>
  <si>
    <t xml:space="preserve">NONO </t>
  </si>
  <si>
    <t xml:space="preserve">P4HB </t>
  </si>
  <si>
    <t xml:space="preserve">CALU </t>
  </si>
  <si>
    <t xml:space="preserve">B2M </t>
  </si>
  <si>
    <t xml:space="preserve">PAFAH1B2 </t>
  </si>
  <si>
    <t xml:space="preserve">KIF2C </t>
  </si>
  <si>
    <t xml:space="preserve">NARS </t>
  </si>
  <si>
    <t xml:space="preserve">WDR77 </t>
  </si>
  <si>
    <t xml:space="preserve">EIF3A </t>
  </si>
  <si>
    <t xml:space="preserve">STMN1 </t>
  </si>
  <si>
    <t xml:space="preserve">CPNE3 </t>
  </si>
  <si>
    <t xml:space="preserve">COPB1 </t>
  </si>
  <si>
    <t xml:space="preserve">NPM1 </t>
  </si>
  <si>
    <t xml:space="preserve">CCT2 </t>
  </si>
  <si>
    <t xml:space="preserve">RPLP0 </t>
  </si>
  <si>
    <t xml:space="preserve">SOD1 </t>
  </si>
  <si>
    <t xml:space="preserve">PSMA2 </t>
  </si>
  <si>
    <t xml:space="preserve">HSPH1 </t>
  </si>
  <si>
    <t xml:space="preserve">RPA2 </t>
  </si>
  <si>
    <t xml:space="preserve">STRAP </t>
  </si>
  <si>
    <t xml:space="preserve">STK10 </t>
  </si>
  <si>
    <t xml:space="preserve">RPL14 </t>
  </si>
  <si>
    <t xml:space="preserve">RPL7 </t>
  </si>
  <si>
    <t xml:space="preserve">ITPA </t>
  </si>
  <si>
    <t xml:space="preserve">H2AFY </t>
  </si>
  <si>
    <t xml:space="preserve">CDCP1 </t>
  </si>
  <si>
    <t xml:space="preserve">RPS4X </t>
  </si>
  <si>
    <t xml:space="preserve">LRRC47 </t>
  </si>
  <si>
    <t xml:space="preserve">EIF3C </t>
  </si>
  <si>
    <t xml:space="preserve">RBMX </t>
  </si>
  <si>
    <t xml:space="preserve">SRP72 </t>
  </si>
  <si>
    <t xml:space="preserve">RPSA </t>
  </si>
  <si>
    <t xml:space="preserve">EIF2B3 </t>
  </si>
  <si>
    <t xml:space="preserve">CNDP2 </t>
  </si>
  <si>
    <t xml:space="preserve">PIP4K2A </t>
  </si>
  <si>
    <t xml:space="preserve">RUVBL2 </t>
  </si>
  <si>
    <t xml:space="preserve">BOLA2 </t>
  </si>
  <si>
    <t xml:space="preserve">RPL22 </t>
  </si>
  <si>
    <t xml:space="preserve">HINT1 </t>
  </si>
  <si>
    <t xml:space="preserve">CALR </t>
  </si>
  <si>
    <t xml:space="preserve">RPS24 </t>
  </si>
  <si>
    <t xml:space="preserve">SOCS6 </t>
  </si>
  <si>
    <t xml:space="preserve">RPL5 </t>
  </si>
  <si>
    <t xml:space="preserve">COX4I1 </t>
  </si>
  <si>
    <t xml:space="preserve">NOP56 </t>
  </si>
  <si>
    <t xml:space="preserve">CHORDC1 </t>
  </si>
  <si>
    <t xml:space="preserve">RPL17 </t>
  </si>
  <si>
    <t xml:space="preserve">RPL4 </t>
  </si>
  <si>
    <t xml:space="preserve">HS1 </t>
  </si>
  <si>
    <t xml:space="preserve">RPL21 </t>
  </si>
  <si>
    <t xml:space="preserve">PSME2 </t>
  </si>
  <si>
    <t xml:space="preserve">CLTA </t>
  </si>
  <si>
    <t xml:space="preserve">RPS8 </t>
  </si>
  <si>
    <t xml:space="preserve">EIF4A3 </t>
  </si>
  <si>
    <t xml:space="preserve">RPL7A </t>
  </si>
  <si>
    <t xml:space="preserve">RPS2 </t>
  </si>
  <si>
    <t xml:space="preserve">HSP90B1 </t>
  </si>
  <si>
    <t xml:space="preserve">LARS </t>
  </si>
  <si>
    <t xml:space="preserve">KTN1 </t>
  </si>
  <si>
    <t xml:space="preserve">PTP4A2 </t>
  </si>
  <si>
    <t xml:space="preserve">NPPS </t>
  </si>
  <si>
    <t xml:space="preserve">RPS26 </t>
  </si>
  <si>
    <t xml:space="preserve">PSMB7 </t>
  </si>
  <si>
    <t xml:space="preserve">RPS13 </t>
  </si>
  <si>
    <t xml:space="preserve">TUFM </t>
  </si>
  <si>
    <t xml:space="preserve">RPS6 </t>
  </si>
  <si>
    <t xml:space="preserve">CKAP4 </t>
  </si>
  <si>
    <t xml:space="preserve">QARS </t>
  </si>
  <si>
    <t xml:space="preserve">SORD </t>
  </si>
  <si>
    <t xml:space="preserve">ECH1 </t>
  </si>
  <si>
    <t xml:space="preserve">PSMD7 </t>
  </si>
  <si>
    <t xml:space="preserve">SNRPD1 </t>
  </si>
  <si>
    <t xml:space="preserve">DHX9 </t>
  </si>
  <si>
    <t xml:space="preserve">RPS5 </t>
  </si>
  <si>
    <t xml:space="preserve">LUC7L2 </t>
  </si>
  <si>
    <t xml:space="preserve">ATIC </t>
  </si>
  <si>
    <t xml:space="preserve">RPL18 </t>
  </si>
  <si>
    <t xml:space="preserve">GOT2 </t>
  </si>
  <si>
    <t xml:space="preserve">U2AF1 </t>
  </si>
  <si>
    <t xml:space="preserve">SSBP1 </t>
  </si>
  <si>
    <t xml:space="preserve">RPL13 </t>
  </si>
  <si>
    <t xml:space="preserve">RPL11 </t>
  </si>
  <si>
    <t xml:space="preserve">RPL18A </t>
  </si>
  <si>
    <t xml:space="preserve">RPS18 </t>
  </si>
  <si>
    <t xml:space="preserve">RANGAP1 </t>
  </si>
  <si>
    <t xml:space="preserve">M6PR </t>
  </si>
  <si>
    <t xml:space="preserve">AIMP2 </t>
  </si>
  <si>
    <t xml:space="preserve">TOP1 </t>
  </si>
  <si>
    <t xml:space="preserve">GART </t>
  </si>
  <si>
    <t xml:space="preserve">RPL29 </t>
  </si>
  <si>
    <t xml:space="preserve">RPS20 </t>
  </si>
  <si>
    <t xml:space="preserve">TAX1BP1 </t>
  </si>
  <si>
    <t xml:space="preserve">RPS15A </t>
  </si>
  <si>
    <t xml:space="preserve">ARHGAP1 </t>
  </si>
  <si>
    <t xml:space="preserve">HNRNPU </t>
  </si>
  <si>
    <t xml:space="preserve">VARS </t>
  </si>
  <si>
    <t xml:space="preserve">MYBBP1A </t>
  </si>
  <si>
    <t xml:space="preserve">ARHGDIB </t>
  </si>
  <si>
    <t xml:space="preserve">PTGFRN </t>
  </si>
  <si>
    <t xml:space="preserve">HNRNPA2B1 </t>
  </si>
  <si>
    <t xml:space="preserve">RSL1D1 </t>
  </si>
  <si>
    <t xml:space="preserve">PSMD10 </t>
  </si>
  <si>
    <t xml:space="preserve">COPS3 </t>
  </si>
  <si>
    <t xml:space="preserve">MAGED2 </t>
  </si>
  <si>
    <t xml:space="preserve">HNRNPM </t>
  </si>
  <si>
    <t xml:space="preserve">RPS19 </t>
  </si>
  <si>
    <t xml:space="preserve">HNRNPAB </t>
  </si>
  <si>
    <t xml:space="preserve">RPL24 </t>
  </si>
  <si>
    <t xml:space="preserve">SRSF2 </t>
  </si>
  <si>
    <t xml:space="preserve">STOML2 </t>
  </si>
  <si>
    <t xml:space="preserve">RPL9 </t>
  </si>
  <si>
    <t xml:space="preserve">HNRNPF </t>
  </si>
  <si>
    <t xml:space="preserve">ADRM1 </t>
  </si>
  <si>
    <t xml:space="preserve">UBR4 </t>
  </si>
  <si>
    <t xml:space="preserve">RPS27 </t>
  </si>
  <si>
    <t xml:space="preserve">RPL3 </t>
  </si>
  <si>
    <t xml:space="preserve">RPL19 </t>
  </si>
  <si>
    <t xml:space="preserve">ACO1 </t>
  </si>
  <si>
    <t xml:space="preserve">SND1 </t>
  </si>
  <si>
    <t xml:space="preserve">PSMB6 </t>
  </si>
  <si>
    <t xml:space="preserve">RPS7 </t>
  </si>
  <si>
    <t xml:space="preserve">GSTP1 </t>
  </si>
  <si>
    <t xml:space="preserve">HMGN1 </t>
  </si>
  <si>
    <t xml:space="preserve">SERPINH1 </t>
  </si>
  <si>
    <t xml:space="preserve">RPL13A </t>
  </si>
  <si>
    <t xml:space="preserve">RPL27A </t>
  </si>
  <si>
    <t xml:space="preserve">RPL28 </t>
  </si>
  <si>
    <t xml:space="preserve">RPL15 </t>
  </si>
  <si>
    <t xml:space="preserve">DDT </t>
  </si>
  <si>
    <t xml:space="preserve">HNRNPC </t>
  </si>
  <si>
    <t xml:space="preserve">COLGALT1 </t>
  </si>
  <si>
    <t xml:space="preserve">PDIA4 </t>
  </si>
  <si>
    <t xml:space="preserve">RPLP1 </t>
  </si>
  <si>
    <t xml:space="preserve">DEK </t>
  </si>
  <si>
    <t xml:space="preserve">ERP29 </t>
  </si>
  <si>
    <t xml:space="preserve">SREK1 </t>
  </si>
  <si>
    <t xml:space="preserve">PA2G4 </t>
  </si>
  <si>
    <t xml:space="preserve">RPL23A </t>
  </si>
  <si>
    <t xml:space="preserve">XRCC5 </t>
  </si>
  <si>
    <t xml:space="preserve">RPS3 </t>
  </si>
  <si>
    <t xml:space="preserve">RPS16 </t>
  </si>
  <si>
    <t xml:space="preserve">BAG2 </t>
  </si>
  <si>
    <t xml:space="preserve">RPL26 </t>
  </si>
  <si>
    <t xml:space="preserve">RPS25 </t>
  </si>
  <si>
    <t xml:space="preserve">PGM1 </t>
  </si>
  <si>
    <t xml:space="preserve">C1QBP </t>
  </si>
  <si>
    <t xml:space="preserve">RPS23 </t>
  </si>
  <si>
    <t xml:space="preserve">HNRNPL </t>
  </si>
  <si>
    <t xml:space="preserve">SCRN1 </t>
  </si>
  <si>
    <t xml:space="preserve">SNRNP70 </t>
  </si>
  <si>
    <t xml:space="preserve">RPL36 </t>
  </si>
  <si>
    <t xml:space="preserve">EIF3B </t>
  </si>
  <si>
    <t xml:space="preserve">EIF2B2 </t>
  </si>
  <si>
    <t xml:space="preserve">HDLBP </t>
  </si>
  <si>
    <t xml:space="preserve">HNRNPDL </t>
  </si>
  <si>
    <t xml:space="preserve">SEC31A </t>
  </si>
  <si>
    <t xml:space="preserve">FKBP4 </t>
  </si>
  <si>
    <t xml:space="preserve">XRCC6 </t>
  </si>
  <si>
    <t xml:space="preserve">YARS </t>
  </si>
  <si>
    <t xml:space="preserve">HNRNPD </t>
  </si>
  <si>
    <t xml:space="preserve">EIF2S2 </t>
  </si>
  <si>
    <t xml:space="preserve">HDGF </t>
  </si>
  <si>
    <t xml:space="preserve">RPS21 </t>
  </si>
  <si>
    <t xml:space="preserve">RPS17 </t>
  </si>
  <si>
    <t xml:space="preserve">NAMPT </t>
  </si>
  <si>
    <t xml:space="preserve">RPL6 </t>
  </si>
  <si>
    <t xml:space="preserve">LMNB1 </t>
  </si>
  <si>
    <t xml:space="preserve">NUDT5 </t>
  </si>
  <si>
    <t xml:space="preserve">PTRH2 </t>
  </si>
  <si>
    <t xml:space="preserve">FEN1 </t>
  </si>
  <si>
    <t xml:space="preserve">RPL8 </t>
  </si>
  <si>
    <t xml:space="preserve">SCAMP3 </t>
  </si>
  <si>
    <t xml:space="preserve">SNRPD3 </t>
  </si>
  <si>
    <t xml:space="preserve">RPL10A </t>
  </si>
  <si>
    <t xml:space="preserve">HNRNPR </t>
  </si>
  <si>
    <t xml:space="preserve">GSTM1 </t>
  </si>
  <si>
    <t xml:space="preserve">RPL12 </t>
  </si>
  <si>
    <t xml:space="preserve">HADHB </t>
  </si>
  <si>
    <t xml:space="preserve">RPS11 </t>
  </si>
  <si>
    <t xml:space="preserve">CHCHD3 </t>
  </si>
  <si>
    <t xml:space="preserve">RARS </t>
  </si>
  <si>
    <t xml:space="preserve">RPL32 </t>
  </si>
  <si>
    <t xml:space="preserve">FLII </t>
  </si>
  <si>
    <t xml:space="preserve">RPS3A </t>
  </si>
  <si>
    <t xml:space="preserve">DDX21 </t>
  </si>
  <si>
    <t xml:space="preserve">PSME1 </t>
  </si>
  <si>
    <t xml:space="preserve">G6PD </t>
  </si>
  <si>
    <t xml:space="preserve">IGBP1 </t>
  </si>
  <si>
    <t xml:space="preserve">HMGA1 </t>
  </si>
  <si>
    <t xml:space="preserve">HSD17B10 </t>
  </si>
  <si>
    <t xml:space="preserve">RPS14 </t>
  </si>
  <si>
    <t xml:space="preserve">MDH2 </t>
  </si>
  <si>
    <t xml:space="preserve">SRSF7 </t>
  </si>
  <si>
    <t xml:space="preserve">EIF2S3 </t>
  </si>
  <si>
    <t xml:space="preserve">H1FX </t>
  </si>
  <si>
    <t xml:space="preserve">PRPF19 </t>
  </si>
  <si>
    <t xml:space="preserve">RUFY1 </t>
  </si>
  <si>
    <t xml:space="preserve">RPL27 </t>
  </si>
  <si>
    <t xml:space="preserve">MAGED1 </t>
  </si>
  <si>
    <t xml:space="preserve">YBX1 </t>
  </si>
  <si>
    <t xml:space="preserve">CAPRIN1 </t>
  </si>
  <si>
    <t xml:space="preserve">MARS </t>
  </si>
  <si>
    <t xml:space="preserve">GCN1L1 </t>
  </si>
  <si>
    <t xml:space="preserve">RPL36A </t>
  </si>
  <si>
    <t xml:space="preserve">FSCN1 </t>
  </si>
  <si>
    <t xml:space="preserve">RPL36AL </t>
  </si>
  <si>
    <t xml:space="preserve">RPLP2 </t>
  </si>
  <si>
    <t xml:space="preserve">NACA </t>
  </si>
  <si>
    <t xml:space="preserve">MCM6 </t>
  </si>
  <si>
    <t xml:space="preserve">TXNDC5 </t>
  </si>
  <si>
    <t xml:space="preserve">NASP </t>
  </si>
  <si>
    <t xml:space="preserve">RPL34 </t>
  </si>
  <si>
    <t xml:space="preserve">EIF3I </t>
  </si>
  <si>
    <t xml:space="preserve">RPL30 </t>
  </si>
  <si>
    <t xml:space="preserve">PLCH1 </t>
  </si>
  <si>
    <t xml:space="preserve">SNRPD2 </t>
  </si>
  <si>
    <t xml:space="preserve">H1F0 </t>
  </si>
  <si>
    <t xml:space="preserve">RBM39 </t>
  </si>
  <si>
    <t xml:space="preserve">EWSR1 </t>
  </si>
  <si>
    <t xml:space="preserve">PRKDC </t>
  </si>
  <si>
    <t xml:space="preserve">SERBP1 </t>
  </si>
  <si>
    <t xml:space="preserve">HYOU1 </t>
  </si>
  <si>
    <t xml:space="preserve">SRP68 </t>
  </si>
  <si>
    <t xml:space="preserve">HUWE1 </t>
  </si>
  <si>
    <t xml:space="preserve">PRKCSH </t>
  </si>
  <si>
    <t xml:space="preserve">NCL </t>
  </si>
  <si>
    <t xml:space="preserve">ICAM1 </t>
  </si>
  <si>
    <t xml:space="preserve">SRSF1 </t>
  </si>
  <si>
    <t xml:space="preserve">LAP3 </t>
  </si>
  <si>
    <t xml:space="preserve">SGTA </t>
  </si>
  <si>
    <t xml:space="preserve">DNAJB4 </t>
  </si>
  <si>
    <t xml:space="preserve">S1 </t>
  </si>
  <si>
    <t xml:space="preserve">RPS9 </t>
  </si>
  <si>
    <t xml:space="preserve">KHSRP </t>
  </si>
  <si>
    <t xml:space="preserve">FAM114A2 </t>
  </si>
  <si>
    <t xml:space="preserve">SIN3B </t>
  </si>
  <si>
    <t xml:space="preserve">SF3A1 </t>
  </si>
  <si>
    <t xml:space="preserve">CDC5L </t>
  </si>
  <si>
    <t xml:space="preserve">NUMA1 </t>
  </si>
  <si>
    <t xml:space="preserve">LEO1 </t>
  </si>
  <si>
    <t xml:space="preserve">SNRNP40 </t>
  </si>
  <si>
    <t xml:space="preserve">NFKBIB </t>
  </si>
  <si>
    <t xml:space="preserve">TAP1 </t>
  </si>
  <si>
    <t xml:space="preserve">TCOF1 </t>
  </si>
  <si>
    <t xml:space="preserve">VPS18 </t>
  </si>
  <si>
    <t xml:space="preserve">PAG1 </t>
  </si>
  <si>
    <t xml:space="preserve">SRRM1 </t>
  </si>
  <si>
    <t xml:space="preserve">NOLC1 </t>
  </si>
  <si>
    <t xml:space="preserve">SON </t>
  </si>
  <si>
    <t xml:space="preserve">SPAG9 </t>
  </si>
  <si>
    <t xml:space="preserve">SMU1 </t>
  </si>
  <si>
    <t xml:space="preserve">CASP8 </t>
  </si>
  <si>
    <t xml:space="preserve">PRPF38B </t>
  </si>
  <si>
    <t xml:space="preserve">TCEAL3 </t>
  </si>
  <si>
    <t xml:space="preserve">GNL2 </t>
  </si>
  <si>
    <t xml:space="preserve">ZC3H11A </t>
  </si>
  <si>
    <t xml:space="preserve">FAM21C </t>
  </si>
  <si>
    <t xml:space="preserve">RELA </t>
  </si>
  <si>
    <t xml:space="preserve">SEC24B </t>
  </si>
  <si>
    <t xml:space="preserve">RRP1 </t>
  </si>
  <si>
    <t xml:space="preserve">MECP2 </t>
  </si>
  <si>
    <t xml:space="preserve">GMDS </t>
  </si>
  <si>
    <t xml:space="preserve">EXOSC6 </t>
  </si>
  <si>
    <t xml:space="preserve">ATP6V1F </t>
  </si>
  <si>
    <t xml:space="preserve">HAUS8 </t>
  </si>
  <si>
    <t xml:space="preserve">SRPK1 </t>
  </si>
  <si>
    <t xml:space="preserve">LMNB2 </t>
  </si>
  <si>
    <t xml:space="preserve">COPS2 </t>
  </si>
  <si>
    <t xml:space="preserve">GEMIN5 </t>
  </si>
  <si>
    <t xml:space="preserve">FAM120A </t>
  </si>
  <si>
    <t xml:space="preserve">PALLD </t>
  </si>
  <si>
    <t xml:space="preserve">API5 </t>
  </si>
  <si>
    <t xml:space="preserve">RFK </t>
  </si>
  <si>
    <t xml:space="preserve">BABAM1 </t>
  </si>
  <si>
    <t xml:space="preserve">RBM28 </t>
  </si>
  <si>
    <t xml:space="preserve">METTL13 </t>
  </si>
  <si>
    <t xml:space="preserve">BIN3 </t>
  </si>
  <si>
    <t xml:space="preserve">LSM6 </t>
  </si>
  <si>
    <t xml:space="preserve">FER1L4 </t>
  </si>
  <si>
    <t xml:space="preserve">TJP2 </t>
  </si>
  <si>
    <t xml:space="preserve">WDR36 </t>
  </si>
  <si>
    <t xml:space="preserve">DIS3 </t>
  </si>
  <si>
    <t xml:space="preserve">KIF2A </t>
  </si>
  <si>
    <t xml:space="preserve">WDR74 </t>
  </si>
  <si>
    <t xml:space="preserve">CSTF2T </t>
  </si>
  <si>
    <t xml:space="preserve">ARPC5L </t>
  </si>
  <si>
    <t xml:space="preserve">DDX18 </t>
  </si>
  <si>
    <t xml:space="preserve">PRPF4 </t>
  </si>
  <si>
    <t xml:space="preserve">PMPCB </t>
  </si>
  <si>
    <t xml:space="preserve">GCLM </t>
  </si>
  <si>
    <t xml:space="preserve">PURA </t>
  </si>
  <si>
    <t xml:space="preserve">DCK </t>
  </si>
  <si>
    <t xml:space="preserve">LSR </t>
  </si>
  <si>
    <t xml:space="preserve">TBCD </t>
  </si>
  <si>
    <t xml:space="preserve">BRIX1 </t>
  </si>
  <si>
    <t xml:space="preserve">UBA2 </t>
  </si>
  <si>
    <t xml:space="preserve">MSH6 </t>
  </si>
  <si>
    <t xml:space="preserve">PSEN1 </t>
  </si>
  <si>
    <t xml:space="preserve">ADI1 </t>
  </si>
  <si>
    <t xml:space="preserve">RRS1 </t>
  </si>
  <si>
    <t xml:space="preserve">PMM2 </t>
  </si>
  <si>
    <t xml:space="preserve">SRSF11 </t>
  </si>
  <si>
    <t xml:space="preserve">SOAT1 </t>
  </si>
  <si>
    <t xml:space="preserve">KHDRBS3 </t>
  </si>
  <si>
    <t xml:space="preserve">TRMT10C </t>
  </si>
  <si>
    <t xml:space="preserve">CPSF6 </t>
  </si>
  <si>
    <t xml:space="preserve">CUL4A </t>
  </si>
  <si>
    <t xml:space="preserve">SMPDL3B </t>
  </si>
  <si>
    <t xml:space="preserve">EXOSC1 </t>
  </si>
  <si>
    <t xml:space="preserve">CSTF2 </t>
  </si>
  <si>
    <t xml:space="preserve">FARSB </t>
  </si>
  <si>
    <t xml:space="preserve">CHERP </t>
  </si>
  <si>
    <t xml:space="preserve">AP3S1 </t>
  </si>
  <si>
    <t xml:space="preserve">TIMP2 </t>
  </si>
  <si>
    <t xml:space="preserve">G3BP2 </t>
  </si>
  <si>
    <t xml:space="preserve">CCAR2 </t>
  </si>
  <si>
    <t xml:space="preserve">ZNF622 </t>
  </si>
  <si>
    <t xml:space="preserve">CHCHD2P9 </t>
  </si>
  <si>
    <t xml:space="preserve">NOP2 </t>
  </si>
  <si>
    <t xml:space="preserve">SNRPA1 </t>
  </si>
  <si>
    <t xml:space="preserve">ARFIP2 </t>
  </si>
  <si>
    <t xml:space="preserve">GRSF1 </t>
  </si>
  <si>
    <t xml:space="preserve">MDK </t>
  </si>
  <si>
    <t xml:space="preserve">CDC27 </t>
  </si>
  <si>
    <t xml:space="preserve">MCM7 </t>
  </si>
  <si>
    <t xml:space="preserve">TRMT6 </t>
  </si>
  <si>
    <t xml:space="preserve">PARP1 </t>
  </si>
  <si>
    <t xml:space="preserve">MCM2 </t>
  </si>
  <si>
    <t xml:space="preserve">GSTZ1 </t>
  </si>
  <si>
    <t xml:space="preserve">POLR1C </t>
  </si>
  <si>
    <t xml:space="preserve">RRM1 </t>
  </si>
  <si>
    <t xml:space="preserve">CTSB </t>
  </si>
  <si>
    <t xml:space="preserve">SNRNP200 </t>
  </si>
  <si>
    <t xml:space="preserve">STAU1 </t>
  </si>
  <si>
    <t xml:space="preserve">IGF2BP3 </t>
  </si>
  <si>
    <t xml:space="preserve">MRTO4 </t>
  </si>
  <si>
    <t xml:space="preserve">PANX1 </t>
  </si>
  <si>
    <t xml:space="preserve">NSUN2 </t>
  </si>
  <si>
    <t xml:space="preserve">LARP4B </t>
  </si>
  <si>
    <t xml:space="preserve">MCM5 </t>
  </si>
  <si>
    <t xml:space="preserve">PPIL3 </t>
  </si>
  <si>
    <t xml:space="preserve">NUCB1 </t>
  </si>
  <si>
    <t xml:space="preserve">PC </t>
  </si>
  <si>
    <t xml:space="preserve">GMPR2 </t>
  </si>
  <si>
    <t xml:space="preserve">NUCB2 </t>
  </si>
  <si>
    <t xml:space="preserve">PBDC1 </t>
  </si>
  <si>
    <t xml:space="preserve">ENAH </t>
  </si>
  <si>
    <t xml:space="preserve">ALDH18A1 </t>
  </si>
  <si>
    <t xml:space="preserve">TMEM55B </t>
  </si>
  <si>
    <t xml:space="preserve">CTBP2 </t>
  </si>
  <si>
    <t xml:space="preserve">DDX46 </t>
  </si>
  <si>
    <t xml:space="preserve">MYO6 </t>
  </si>
  <si>
    <t xml:space="preserve">ATP6V1G1 </t>
  </si>
  <si>
    <t xml:space="preserve">PIN4 </t>
  </si>
  <si>
    <t xml:space="preserve">RPL7L1 </t>
  </si>
  <si>
    <t xml:space="preserve">DNP </t>
  </si>
  <si>
    <t xml:space="preserve">SRPR </t>
  </si>
  <si>
    <t xml:space="preserve">QDPR </t>
  </si>
  <si>
    <t xml:space="preserve">GGCT </t>
  </si>
  <si>
    <t xml:space="preserve">RRBP1 </t>
  </si>
  <si>
    <t xml:space="preserve">SRRT </t>
  </si>
  <si>
    <t xml:space="preserve">MRPL1 </t>
  </si>
  <si>
    <t xml:space="preserve">AIFM1 </t>
  </si>
  <si>
    <t xml:space="preserve">LUC7L </t>
  </si>
  <si>
    <t xml:space="preserve">CD74 </t>
  </si>
  <si>
    <t xml:space="preserve">C11orf54 </t>
  </si>
  <si>
    <t xml:space="preserve">HMGB2 </t>
  </si>
  <si>
    <t xml:space="preserve">LSM1 </t>
  </si>
  <si>
    <t xml:space="preserve">ENOPH1 </t>
  </si>
  <si>
    <t xml:space="preserve">PURB </t>
  </si>
  <si>
    <t xml:space="preserve">SSRP1 </t>
  </si>
  <si>
    <t xml:space="preserve">SNRPA </t>
  </si>
  <si>
    <t xml:space="preserve">LSM12 </t>
  </si>
  <si>
    <t xml:space="preserve">DR1 </t>
  </si>
  <si>
    <t xml:space="preserve">CYB5A </t>
  </si>
  <si>
    <t xml:space="preserve">AAMP </t>
  </si>
  <si>
    <t xml:space="preserve">MMS19 </t>
  </si>
  <si>
    <t xml:space="preserve">PAPSS1 </t>
  </si>
  <si>
    <t xml:space="preserve">LSM3 </t>
  </si>
  <si>
    <t xml:space="preserve">FTSJ3 </t>
  </si>
  <si>
    <t xml:space="preserve">NAA16 </t>
  </si>
  <si>
    <t xml:space="preserve">USO1 </t>
  </si>
  <si>
    <t xml:space="preserve">PSMB8 </t>
  </si>
  <si>
    <t xml:space="preserve">RPF2 </t>
  </si>
  <si>
    <t xml:space="preserve">POFUT1 </t>
  </si>
  <si>
    <t xml:space="preserve">PPM1G </t>
  </si>
  <si>
    <t xml:space="preserve">C1orf123 </t>
  </si>
  <si>
    <t xml:space="preserve">KIAA0020 </t>
  </si>
  <si>
    <t xml:space="preserve">PPIE </t>
  </si>
  <si>
    <t xml:space="preserve">TTC1 </t>
  </si>
  <si>
    <t xml:space="preserve">NIF3L1 </t>
  </si>
  <si>
    <t xml:space="preserve">RCC1 </t>
  </si>
  <si>
    <t xml:space="preserve">LSM2 </t>
  </si>
  <si>
    <t xml:space="preserve">MGST2 </t>
  </si>
  <si>
    <t xml:space="preserve">DAZAP1 </t>
  </si>
  <si>
    <t xml:space="preserve">SMC2 </t>
  </si>
  <si>
    <t xml:space="preserve">ITM2C </t>
  </si>
  <si>
    <t xml:space="preserve">TARSL2 </t>
  </si>
  <si>
    <t xml:space="preserve">TOMM20 </t>
  </si>
  <si>
    <t xml:space="preserve">DDB1 </t>
  </si>
  <si>
    <t xml:space="preserve">SEC23IP </t>
  </si>
  <si>
    <t xml:space="preserve">NCBP1 </t>
  </si>
  <si>
    <t xml:space="preserve">TMEM109 </t>
  </si>
  <si>
    <t xml:space="preserve">SF3A3 </t>
  </si>
  <si>
    <t xml:space="preserve">TTC9C </t>
  </si>
  <si>
    <t xml:space="preserve">PUF60 </t>
  </si>
  <si>
    <t xml:space="preserve">UBQLN4 </t>
  </si>
  <si>
    <t xml:space="preserve">HNRNPUL2 </t>
  </si>
  <si>
    <t xml:space="preserve">PBK </t>
  </si>
  <si>
    <t xml:space="preserve">BTF3L4 </t>
  </si>
  <si>
    <t xml:space="preserve">PFDN1 </t>
  </si>
  <si>
    <t xml:space="preserve">SRSF10 </t>
  </si>
  <si>
    <t xml:space="preserve">PAGE5 </t>
  </si>
  <si>
    <t xml:space="preserve">GTPBP4 </t>
  </si>
  <si>
    <t xml:space="preserve">WDR12 </t>
  </si>
  <si>
    <t xml:space="preserve">MSH2 </t>
  </si>
  <si>
    <t xml:space="preserve">RPA1 </t>
  </si>
  <si>
    <t xml:space="preserve">ADGRF5 </t>
  </si>
  <si>
    <t xml:space="preserve">TIMM8A </t>
  </si>
  <si>
    <t xml:space="preserve">AK2 </t>
  </si>
  <si>
    <t xml:space="preserve">P3H1 </t>
  </si>
  <si>
    <t xml:space="preserve">PSME3 </t>
  </si>
  <si>
    <t xml:space="preserve">MMP1 </t>
  </si>
  <si>
    <t xml:space="preserve">EIF4E </t>
  </si>
  <si>
    <t xml:space="preserve">EIF2B4 </t>
  </si>
  <si>
    <t xml:space="preserve">TIMM13 </t>
  </si>
  <si>
    <t xml:space="preserve">PTGS2 </t>
  </si>
  <si>
    <t xml:space="preserve">SLC9A3R1 </t>
  </si>
  <si>
    <t xml:space="preserve">ANP32E </t>
  </si>
  <si>
    <t xml:space="preserve">CS </t>
  </si>
  <si>
    <t xml:space="preserve">ILF2 </t>
  </si>
  <si>
    <t xml:space="preserve">BST2 </t>
  </si>
  <si>
    <t xml:space="preserve">ACAT1 </t>
  </si>
  <si>
    <t xml:space="preserve">NAA15 </t>
  </si>
  <si>
    <t xml:space="preserve">PFDN2 </t>
  </si>
  <si>
    <t xml:space="preserve">DLAT </t>
  </si>
  <si>
    <t xml:space="preserve">NAA10 </t>
  </si>
  <si>
    <t xml:space="preserve">FKBP2 </t>
  </si>
  <si>
    <t xml:space="preserve">APMAP </t>
  </si>
  <si>
    <t xml:space="preserve">RPS29 </t>
  </si>
  <si>
    <t xml:space="preserve">VMP1 </t>
  </si>
  <si>
    <t xml:space="preserve">GAR1 </t>
  </si>
  <si>
    <t xml:space="preserve">DDX50 </t>
  </si>
  <si>
    <t xml:space="preserve">THY1 </t>
  </si>
  <si>
    <t xml:space="preserve">HLA-DRB3 </t>
  </si>
  <si>
    <t xml:space="preserve">HLA-DRB1 </t>
  </si>
  <si>
    <t xml:space="preserve">ZPR1 </t>
  </si>
  <si>
    <t xml:space="preserve">HLA-DRA </t>
  </si>
  <si>
    <t xml:space="preserve">CDC42SE1 </t>
  </si>
  <si>
    <t xml:space="preserve">CAPN7 </t>
  </si>
  <si>
    <t xml:space="preserve">SNX33 </t>
  </si>
  <si>
    <t xml:space="preserve">SNX9 </t>
  </si>
  <si>
    <t xml:space="preserve">ULBP3 </t>
  </si>
  <si>
    <t xml:space="preserve">SVIP </t>
  </si>
  <si>
    <t xml:space="preserve">MLF1 </t>
  </si>
  <si>
    <t xml:space="preserve">CKB </t>
  </si>
  <si>
    <t xml:space="preserve">VPS37D </t>
  </si>
  <si>
    <t xml:space="preserve">SYT1 </t>
  </si>
  <si>
    <t xml:space="preserve">STARD4 </t>
  </si>
  <si>
    <t xml:space="preserve">HAX1 </t>
  </si>
  <si>
    <t xml:space="preserve">DTX3L </t>
  </si>
  <si>
    <t xml:space="preserve">GLIPR1 </t>
  </si>
  <si>
    <t xml:space="preserve">RBM3 </t>
  </si>
  <si>
    <t xml:space="preserve">PNMA1 </t>
  </si>
  <si>
    <t xml:space="preserve">NEGR1 </t>
  </si>
  <si>
    <t xml:space="preserve">MARK2 </t>
  </si>
  <si>
    <t xml:space="preserve">SH3KBP1 </t>
  </si>
  <si>
    <t xml:space="preserve">SERINC3 </t>
  </si>
  <si>
    <t xml:space="preserve">CLIC3 </t>
  </si>
  <si>
    <t xml:space="preserve">CDC23 </t>
  </si>
  <si>
    <t xml:space="preserve">ULK3 </t>
  </si>
  <si>
    <t xml:space="preserve">CSPG4 </t>
  </si>
  <si>
    <t xml:space="preserve">POC1A </t>
  </si>
  <si>
    <t xml:space="preserve">GPC1 </t>
  </si>
  <si>
    <t xml:space="preserve">BCAM </t>
  </si>
  <si>
    <t xml:space="preserve">AMIGO2 </t>
  </si>
  <si>
    <t xml:space="preserve">GBE1 </t>
  </si>
  <si>
    <t xml:space="preserve">CCDC77 </t>
  </si>
  <si>
    <t xml:space="preserve">TMEM50A </t>
  </si>
  <si>
    <t xml:space="preserve">LEPROTL1 </t>
  </si>
  <si>
    <t xml:space="preserve">DUSP14 </t>
  </si>
  <si>
    <t xml:space="preserve">MYO10 </t>
  </si>
  <si>
    <t xml:space="preserve">UBTD2 </t>
  </si>
  <si>
    <t xml:space="preserve">NCAPG2 </t>
  </si>
  <si>
    <t xml:space="preserve">CYLD </t>
  </si>
  <si>
    <t xml:space="preserve">ITSN2 </t>
  </si>
  <si>
    <t xml:space="preserve">PKP3 </t>
  </si>
  <si>
    <t xml:space="preserve">FZD2 </t>
  </si>
  <si>
    <t xml:space="preserve">GOLM1 </t>
  </si>
  <si>
    <t xml:space="preserve">PLEK </t>
  </si>
  <si>
    <t xml:space="preserve">PTPRG </t>
  </si>
  <si>
    <t xml:space="preserve">COL18A1 </t>
  </si>
  <si>
    <t xml:space="preserve">SDCBP2 </t>
  </si>
  <si>
    <t xml:space="preserve">CACNA2D1 </t>
  </si>
  <si>
    <t xml:space="preserve">SDC2 </t>
  </si>
  <si>
    <t xml:space="preserve">FAF1 </t>
  </si>
  <si>
    <t xml:space="preserve">CPN1 </t>
  </si>
  <si>
    <t xml:space="preserve">AJUBA </t>
  </si>
  <si>
    <t xml:space="preserve">ADGRL2 </t>
  </si>
  <si>
    <t xml:space="preserve">CCNY </t>
  </si>
  <si>
    <t xml:space="preserve">PDCD2L </t>
  </si>
  <si>
    <t xml:space="preserve">CENPB </t>
  </si>
  <si>
    <t xml:space="preserve">CKAP2 </t>
  </si>
  <si>
    <t xml:space="preserve">HSPG2 </t>
  </si>
  <si>
    <t xml:space="preserve">GRAP </t>
  </si>
  <si>
    <t xml:space="preserve">CCNB2 </t>
  </si>
  <si>
    <t xml:space="preserve">FAM196B </t>
  </si>
  <si>
    <t xml:space="preserve">IGF1R </t>
  </si>
  <si>
    <t xml:space="preserve">FAT1 </t>
  </si>
  <si>
    <t xml:space="preserve">AMOTL2 </t>
  </si>
  <si>
    <t xml:space="preserve">NUMB </t>
  </si>
  <si>
    <t xml:space="preserve">SYNM </t>
  </si>
  <si>
    <t xml:space="preserve">IL18R1 </t>
  </si>
  <si>
    <t xml:space="preserve">RSPH10B2 </t>
  </si>
  <si>
    <t>Migrated distance</t>
  </si>
  <si>
    <t>Mean replicated</t>
  </si>
  <si>
    <t>Norm</t>
  </si>
  <si>
    <t>CON 1</t>
  </si>
  <si>
    <t>CON 2</t>
  </si>
  <si>
    <t>CON 3</t>
  </si>
  <si>
    <t>IMR90+WT Cells</t>
  </si>
  <si>
    <t>IMR90+shITGB3 Cells</t>
  </si>
  <si>
    <t>Mean triplicate</t>
  </si>
  <si>
    <t>CON 4</t>
  </si>
  <si>
    <t>25/06/2019 #1</t>
  </si>
  <si>
    <t>DYNGO</t>
  </si>
  <si>
    <t>PITSTOP</t>
  </si>
  <si>
    <t>HEPARINE</t>
  </si>
  <si>
    <t>FAKi</t>
  </si>
  <si>
    <t>MFI</t>
  </si>
  <si>
    <t>RELATIVE TO CONTROL</t>
  </si>
  <si>
    <t>26/06/2019 #2</t>
  </si>
  <si>
    <t>27/06/2019 #3</t>
  </si>
  <si>
    <t>Gene name</t>
  </si>
  <si>
    <t>shITGB3 1</t>
  </si>
  <si>
    <t>shITGB3 2</t>
  </si>
  <si>
    <t>shITGB3 3</t>
  </si>
  <si>
    <t>shCON 1</t>
  </si>
  <si>
    <t>shCON 2</t>
  </si>
  <si>
    <t>shCON 3</t>
  </si>
  <si>
    <t>Kegg Path</t>
  </si>
  <si>
    <t>Term</t>
  </si>
  <si>
    <t>Count</t>
  </si>
  <si>
    <t>%</t>
  </si>
  <si>
    <t>P-Value</t>
  </si>
  <si>
    <t>-Log P-Value</t>
  </si>
  <si>
    <t>Endocytosis</t>
  </si>
  <si>
    <t>Synaptic vesicle cycle</t>
  </si>
  <si>
    <t>Hedgehog signaling pathway</t>
  </si>
  <si>
    <t>Proteoglycans in cancer</t>
  </si>
  <si>
    <t>ECM-receptor interaction</t>
  </si>
  <si>
    <t>Endocrine and other factor-regulated calcium reabsorption</t>
  </si>
  <si>
    <t>Cell adhesion molecules (CAMs)</t>
  </si>
  <si>
    <t>Oocyte meiosis</t>
  </si>
  <si>
    <t>Vasopressin-regulated water reabsorption</t>
  </si>
  <si>
    <t>Focal adhesion</t>
  </si>
  <si>
    <t>Biological Process</t>
  </si>
  <si>
    <t>Log pvalue</t>
  </si>
  <si>
    <t>multivesicular body assembly</t>
  </si>
  <si>
    <t>viral budding via host ESCRT complex</t>
  </si>
  <si>
    <t>viral life cycle</t>
  </si>
  <si>
    <t>endosomal transport</t>
  </si>
  <si>
    <t>cell separation after cytokinesis</t>
  </si>
  <si>
    <t>nucleus organization</t>
  </si>
  <si>
    <t>regulation of mitotic spindle assembly</t>
  </si>
  <si>
    <t>mitotic metaphase plate congression</t>
  </si>
  <si>
    <t>ESCRT III complex disassembly</t>
  </si>
  <si>
    <t>autophagy</t>
  </si>
  <si>
    <t>protein transport</t>
  </si>
  <si>
    <t>negative regulation of epidermal growth factor receptor signaling pathway</t>
  </si>
  <si>
    <t>positive regulation of viral release from host cell</t>
  </si>
  <si>
    <t>regulation of centrosome duplication</t>
  </si>
  <si>
    <t>positive regulation of exosomal secretion</t>
  </si>
  <si>
    <t>endocytosis</t>
  </si>
  <si>
    <t>vacuolar transport</t>
  </si>
  <si>
    <t>mitotic cytokinesis</t>
  </si>
  <si>
    <t>Wnt signaling pathway</t>
  </si>
  <si>
    <t>membrane tubulation</t>
  </si>
  <si>
    <t>cell-cell adhesion</t>
  </si>
  <si>
    <t>glycosaminoglycan metabolic process</t>
  </si>
  <si>
    <t>cell migration</t>
  </si>
  <si>
    <t>intracellular transport of virus</t>
  </si>
  <si>
    <t>positive regulation of extracellular exosome assembly</t>
  </si>
  <si>
    <t>ephrin receptor signaling pathway</t>
  </si>
  <si>
    <t>glycosaminoglycan catabolic process</t>
  </si>
  <si>
    <t>Wnt signaling pathway. planar cell polarity pathway</t>
  </si>
  <si>
    <t>ubiquitin-independent protein catabolic process via the multivesicular body sorting pathway</t>
  </si>
  <si>
    <t>viral budding</t>
  </si>
  <si>
    <t>ubiquitin-dependent protein catabolic process via the multivesicular body sorting pathway</t>
  </si>
  <si>
    <t>regulation of viral process</t>
  </si>
  <si>
    <t>regulation of cell shape</t>
  </si>
  <si>
    <t>clathrin-mediated endocytosis</t>
  </si>
  <si>
    <t>antigen processing and presentation of exogenous peptide antigen via MHC class II</t>
  </si>
  <si>
    <t>cell adhesion</t>
  </si>
  <si>
    <t>glycosaminoglycan biosynthetic process</t>
  </si>
  <si>
    <t>proteasome-mediated ubiquitin-dependent protein catabolic process</t>
  </si>
  <si>
    <t>mitotic nuclear division</t>
  </si>
  <si>
    <t>G2/M transition of mitotic cell cycle</t>
  </si>
  <si>
    <t>cell division</t>
  </si>
  <si>
    <t>regulation of defense response to virus by virus</t>
  </si>
  <si>
    <t>multivesicular body sorting pathway</t>
  </si>
  <si>
    <t>positive regulation of viral budding via host ESCRT complex</t>
  </si>
  <si>
    <t>positive regulation of membrane protein ectodomain proteolysis</t>
  </si>
  <si>
    <t>retinoid metabolic process</t>
  </si>
  <si>
    <t>protein targeting to vacuole involved in ubiquitin-dependent protein catabolic process via the multivesicular body sorting pathway</t>
  </si>
  <si>
    <t>positive regulation of proteasomal ubiquitin-dependent protein catabolic process</t>
  </si>
  <si>
    <t>establishment of protein localization</t>
  </si>
  <si>
    <t>positive regulation of cell migration</t>
  </si>
  <si>
    <t>viral release from host cell</t>
  </si>
  <si>
    <t>positive regulation of viral process</t>
  </si>
  <si>
    <t>protein ubiquitination involved in ubiquitin-dependent protein catabolic process</t>
  </si>
  <si>
    <t>viral entry into host cell</t>
  </si>
  <si>
    <t>wound healing</t>
  </si>
  <si>
    <t>negative regulation of glycogen biosynthetic process</t>
  </si>
  <si>
    <t>nucleotide-binding oligomerization domain containing signaling pathway</t>
  </si>
  <si>
    <t>peptidyl-serine phosphorylation</t>
  </si>
  <si>
    <t>vesicle organization</t>
  </si>
  <si>
    <t>protein autophosphorylation</t>
  </si>
  <si>
    <t>transforming growth factor beta receptor signaling pathway</t>
  </si>
  <si>
    <t>positive regulation of axon extension</t>
  </si>
  <si>
    <t>negative regulation of type I interferon production</t>
  </si>
  <si>
    <t>negative regulation of protein localization to cell surface</t>
  </si>
  <si>
    <t>glomerular visceral epithelial cell development</t>
  </si>
  <si>
    <t>negative regulation of endocytosis</t>
  </si>
  <si>
    <t>regulation of heart rate by cardiac conduction</t>
  </si>
  <si>
    <t>extracellular matrix organization</t>
  </si>
  <si>
    <t>vesicle-mediated transport</t>
  </si>
  <si>
    <t>clathrin coat assembly</t>
  </si>
  <si>
    <t>protein polymerization</t>
  </si>
  <si>
    <t>regulation of mitotic cell cycle</t>
  </si>
  <si>
    <t>Notch signaling pathway</t>
  </si>
  <si>
    <t>extracellular matrix disassembly</t>
  </si>
  <si>
    <t>anaphase-promoting complex-dependent catabolic process</t>
  </si>
  <si>
    <t>negative regulation of GTPase activity</t>
  </si>
  <si>
    <t>microtubule-based movement</t>
  </si>
  <si>
    <t>negative regulation of neuron projection development</t>
  </si>
  <si>
    <t>positive regulation of dendrite morphogenesis</t>
  </si>
  <si>
    <t>positive regulation of dendrite extension</t>
  </si>
  <si>
    <t>protein homooligomerization</t>
  </si>
  <si>
    <t>negative regulation of apoptotic process</t>
  </si>
  <si>
    <t>neuron projection extension</t>
  </si>
  <si>
    <t>cell-matrix adhesion</t>
  </si>
  <si>
    <t>regulation of exosomal secretion</t>
  </si>
  <si>
    <t>positive regulation of ubiquitin-dependent endocytosis</t>
  </si>
  <si>
    <t>activation of blood coagulation via clotting cascade</t>
  </si>
  <si>
    <t>positive regulation of viral life cycle</t>
  </si>
  <si>
    <t>negative regulation of type B pancreatic cell development</t>
  </si>
  <si>
    <t>regulation of protein localization</t>
  </si>
  <si>
    <t>beta-catenin destruction complex disassembly</t>
  </si>
  <si>
    <t>positive regulation of protein complex assembly</t>
  </si>
  <si>
    <t>negative regulation of protein binding</t>
  </si>
  <si>
    <t>cell proliferation</t>
  </si>
  <si>
    <t>response to calcium ion</t>
  </si>
  <si>
    <t>endocytic recycling</t>
  </si>
  <si>
    <t>single organismal cell-cell adhesion</t>
  </si>
  <si>
    <t>positive regulation of MAP kinase activity</t>
  </si>
  <si>
    <t>positive regulation of osteoblast differentiation</t>
  </si>
  <si>
    <t>positive regulation of protein catabolic process</t>
  </si>
  <si>
    <t>negative regulation of glycogen (starch) synthase activity</t>
  </si>
  <si>
    <t>multivesicular body-lysosome fusion</t>
  </si>
  <si>
    <t>nucleoside transport</t>
  </si>
  <si>
    <t>regulation of extracellular exosome assembly</t>
  </si>
  <si>
    <t>late endosomal microautophagy</t>
  </si>
  <si>
    <t>regulation of viral budding via host ESCRT complex</t>
  </si>
  <si>
    <t>glycogen biosynthetic process</t>
  </si>
  <si>
    <t>regulation of exocytosis</t>
  </si>
  <si>
    <t>activation of MAPK activity</t>
  </si>
  <si>
    <t>response to wounding</t>
  </si>
  <si>
    <t>positive regulation of peptidyl-threonine phosphorylation</t>
  </si>
  <si>
    <t>cytoskeleton organization</t>
  </si>
  <si>
    <t>negative regulation of canonical Wnt signaling pathway</t>
  </si>
  <si>
    <t>protein heterooligomerization</t>
  </si>
  <si>
    <t>glycogen metabolic process</t>
  </si>
  <si>
    <t>desmosome assembly</t>
  </si>
  <si>
    <t>cell cycle</t>
  </si>
  <si>
    <t>protein phosphorylation</t>
  </si>
  <si>
    <t>regulation of tumor necrosis factor-mediated signaling pathway</t>
  </si>
  <si>
    <t>angiogenesis</t>
  </si>
  <si>
    <t>regulation of endocytosis</t>
  </si>
  <si>
    <t>endosome organization</t>
  </si>
  <si>
    <t>nuclear envelope disassembly</t>
  </si>
  <si>
    <t>posttranslational protein targeting to membrane</t>
  </si>
  <si>
    <t>chemical synaptic transmission. postsynaptic</t>
  </si>
  <si>
    <t>beta-catenin destruction complex assembly</t>
  </si>
  <si>
    <t>nucleoside transmembrane transport</t>
  </si>
  <si>
    <t>cellular response to interleukin-3</t>
  </si>
  <si>
    <t>[Results]</t>
  </si>
  <si>
    <t>Average</t>
  </si>
  <si>
    <t>Standard Error</t>
  </si>
  <si>
    <t xml:space="preserve">Nº Celulas </t>
  </si>
  <si>
    <t>µg/µl Exosomas</t>
  </si>
  <si>
    <t>Volumen muestra µl</t>
  </si>
  <si>
    <t>µg Exosomas total</t>
  </si>
  <si>
    <t>µg Exosomas total/106</t>
  </si>
  <si>
    <t>Ratio ITGB3/CON</t>
  </si>
  <si>
    <t>Mean Particles/mL/106 cells</t>
  </si>
  <si>
    <t>Total  (0-115)</t>
  </si>
  <si>
    <t>Concentration (Particles / ml)</t>
  </si>
  <si>
    <t>Graph Data</t>
  </si>
  <si>
    <t>Bin centre (nm)</t>
  </si>
  <si>
    <t xml:space="preserve"> Concentration (particles / ml)</t>
  </si>
  <si>
    <t>Concentration (particles / ml)</t>
  </si>
  <si>
    <t>Concentration average</t>
  </si>
  <si>
    <t>#8 shCON</t>
  </si>
  <si>
    <t>#9 shCON</t>
  </si>
  <si>
    <t>#11 shCON</t>
  </si>
  <si>
    <t>#8 shITGB3</t>
  </si>
  <si>
    <t>#9 shITGB3</t>
  </si>
  <si>
    <t>#11 shITGB3</t>
  </si>
  <si>
    <t>Num cells</t>
  </si>
  <si>
    <t>Particles/mL/106 cells (0-115)</t>
  </si>
  <si>
    <t>Particles/mL/106 cells (range)</t>
  </si>
  <si>
    <t>% Particles/mL/106 cells (range)</t>
  </si>
  <si>
    <t>5-25 nm</t>
  </si>
  <si>
    <t>5-50 nm</t>
  </si>
  <si>
    <t>25-50 nm</t>
  </si>
  <si>
    <t>50-100 nm</t>
  </si>
  <si>
    <t>50-75 nm</t>
  </si>
  <si>
    <t>100-150 nm</t>
  </si>
  <si>
    <t>75-100 nm</t>
  </si>
  <si>
    <t>150-200 nm</t>
  </si>
  <si>
    <t>100-125 nm</t>
  </si>
  <si>
    <t>200-250 nm</t>
  </si>
  <si>
    <t>125-150 nm</t>
  </si>
  <si>
    <t>250-300 nm</t>
  </si>
  <si>
    <t>150-175 nm</t>
  </si>
  <si>
    <t>300-350 nm</t>
  </si>
  <si>
    <t>175-200 nm</t>
  </si>
  <si>
    <t>350-400 nm</t>
  </si>
  <si>
    <t>200-225 nm</t>
  </si>
  <si>
    <t>400-450 nm</t>
  </si>
  <si>
    <t>225-250 nm</t>
  </si>
  <si>
    <t>450-500 nm</t>
  </si>
  <si>
    <t>250-275 nm</t>
  </si>
  <si>
    <t>500-550 nm</t>
  </si>
  <si>
    <t>275-300 nm</t>
  </si>
  <si>
    <t>550-600 nm</t>
  </si>
  <si>
    <t>300-325 nm</t>
  </si>
  <si>
    <t>600-650 nm</t>
  </si>
  <si>
    <t>325-350 nm</t>
  </si>
  <si>
    <t>650-700 nm</t>
  </si>
  <si>
    <t>350-375 nm</t>
  </si>
  <si>
    <t>700-750 nm</t>
  </si>
  <si>
    <t>375-400 nm</t>
  </si>
  <si>
    <t>750-800 nm</t>
  </si>
  <si>
    <t>400-425 nm</t>
  </si>
  <si>
    <t>800-850 nm</t>
  </si>
  <si>
    <t>425-450 nm</t>
  </si>
  <si>
    <t>850-900 nm</t>
  </si>
  <si>
    <t>450-475 nm</t>
  </si>
  <si>
    <t>900-950 nm</t>
  </si>
  <si>
    <t>475-500 nm</t>
  </si>
  <si>
    <t>950-1000 nm</t>
  </si>
  <si>
    <t>500-525 nm</t>
  </si>
  <si>
    <t>TOTAL</t>
  </si>
  <si>
    <t>525-550 nm</t>
  </si>
  <si>
    <t>550-575 nm</t>
  </si>
  <si>
    <t>575-600 nm</t>
  </si>
  <si>
    <t>600-625 nm</t>
  </si>
  <si>
    <t>625-650 nm</t>
  </si>
  <si>
    <t>650-675 nm</t>
  </si>
  <si>
    <t>675-700 nm</t>
  </si>
  <si>
    <t>700-725 nm</t>
  </si>
  <si>
    <t>725-750 nm</t>
  </si>
  <si>
    <t>750-775 nm</t>
  </si>
  <si>
    <t>775-800 nm</t>
  </si>
  <si>
    <t>800-825 nm</t>
  </si>
  <si>
    <t>825-850 nm</t>
  </si>
  <si>
    <t>850-875 nm</t>
  </si>
  <si>
    <t>875-900 nm</t>
  </si>
  <si>
    <t>900-925 nm</t>
  </si>
  <si>
    <t>925-950 nm</t>
  </si>
  <si>
    <t>950-975 nm</t>
  </si>
  <si>
    <t>975-1000 nm</t>
  </si>
  <si>
    <t>Total til 115</t>
  </si>
  <si>
    <t>Particles til 115/mL/106 cells</t>
  </si>
  <si>
    <t>shIT</t>
  </si>
  <si>
    <t>MCF7</t>
  </si>
  <si>
    <t>shITGB3 #3</t>
  </si>
  <si>
    <t>shCON Cells + EVs</t>
  </si>
  <si>
    <t>shCON Cells + Heparinase + EVs</t>
  </si>
  <si>
    <t>shITGB3 Cells + EVs</t>
  </si>
  <si>
    <t>shITGB3 Cells + Heparinase + EVs</t>
  </si>
  <si>
    <t>DYNGO + CITRIC</t>
  </si>
  <si>
    <t>CONTROL</t>
  </si>
  <si>
    <t>DYN2</t>
  </si>
  <si>
    <t>DYN2K44A</t>
  </si>
  <si>
    <t>shDYN2</t>
  </si>
  <si>
    <t>CONTROL LYSATE</t>
  </si>
  <si>
    <t>shITGB3 LYSATE</t>
  </si>
  <si>
    <t>CONTROL Evs</t>
  </si>
  <si>
    <t>shITGB3 Evs</t>
  </si>
  <si>
    <t>INPUT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</si>
  <si>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</si>
  <si>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</si>
  <si>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</si>
  <si>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</si>
  <si>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</si>
  <si>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</si>
  <si>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</si>
  <si>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</si>
  <si>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</si>
  <si>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</si>
  <si>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</si>
  <si>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</si>
  <si>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shCON Evs</t>
  </si>
  <si>
    <t>CM</t>
  </si>
  <si>
    <t>Non CM</t>
  </si>
  <si>
    <t>Non Clonogenic growth</t>
  </si>
  <si>
    <t>Clonogenic growth</t>
  </si>
  <si>
    <t>siNT</t>
  </si>
  <si>
    <t>FAK14</t>
  </si>
  <si>
    <t>siFAK</t>
  </si>
  <si>
    <t>NT</t>
  </si>
  <si>
    <t>FAK</t>
  </si>
  <si>
    <t>shCON cells</t>
  </si>
  <si>
    <t>shITGB3 cells</t>
  </si>
  <si>
    <t>FAK-14</t>
  </si>
  <si>
    <t>t0</t>
  </si>
  <si>
    <t>+ 60'</t>
  </si>
  <si>
    <t>shITGB3 #1</t>
  </si>
  <si>
    <t>Lysate</t>
  </si>
  <si>
    <t>Evs</t>
  </si>
  <si>
    <t>WT1</t>
  </si>
  <si>
    <t>WT2</t>
  </si>
  <si>
    <t>WT3</t>
  </si>
  <si>
    <t>WT4</t>
  </si>
  <si>
    <t>ColocCoeff1::: Coloc Coeff 1:AF568-T1</t>
  </si>
  <si>
    <t>ColocCoeff2::: Coloc Coeff 2:AF488-T2</t>
  </si>
  <si>
    <t>M1</t>
  </si>
  <si>
    <t>M2</t>
  </si>
  <si>
    <t>CM shITGB3</t>
  </si>
  <si>
    <t>CM wo Evs shITGB3</t>
  </si>
  <si>
    <t>FAK-GFP</t>
  </si>
  <si>
    <t>pCDNA3-gfp</t>
  </si>
  <si>
    <t>shCON + Hep</t>
  </si>
  <si>
    <t>shITGB3 + Hep</t>
  </si>
  <si>
    <t>CD45-</t>
  </si>
  <si>
    <t>CD45+</t>
  </si>
  <si>
    <t>CONTROL CELLS</t>
  </si>
  <si>
    <t>shITGB3 CELLS</t>
  </si>
  <si>
    <t>NON CM</t>
  </si>
  <si>
    <t>CM WO uvesicles</t>
  </si>
  <si>
    <t>#3</t>
  </si>
  <si>
    <t>#4</t>
  </si>
  <si>
    <t>#5</t>
  </si>
  <si>
    <t>Blank</t>
  </si>
  <si>
    <t>WT_1</t>
  </si>
  <si>
    <t>WT_2</t>
  </si>
  <si>
    <t>IT-EVS</t>
  </si>
  <si>
    <t>IT-ENDOS</t>
  </si>
  <si>
    <t>EVS-ENDOS</t>
  </si>
  <si>
    <t>COEFFICIENT</t>
  </si>
  <si>
    <t>sh_1</t>
  </si>
  <si>
    <t>sh_2</t>
  </si>
  <si>
    <t>sh_3</t>
  </si>
  <si>
    <t>HEPARIN</t>
  </si>
  <si>
    <t>HEPARIN + CITRIC</t>
  </si>
  <si>
    <t>Control_3</t>
  </si>
  <si>
    <t>sh Dyn_3</t>
  </si>
  <si>
    <t>sh Int_3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</si>
</sst>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"/>
    <numFmt numFmtId="166" formatCode="0E+00"/>
    <numFmt numFmtId="167" formatCode="0.000000"/>
  </numFmts>
  <fonts count="1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Calibri"/>
      <family val="3"/>
      <charset val="134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27413E"/>
      <name val="Arial"/>
      <family val="2"/>
    </font>
    <font>
      <sz val="10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9CCFF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/>
    </xf>
    <xf numFmtId="0" fontId="4" fillId="2" borderId="11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1" xfId="0" applyNumberFormat="1" applyFont="1" applyBorder="1" applyAlignment="1">
      <alignment horizontal="center" vertical="center"/>
    </xf>
    <xf numFmtId="0" fontId="0" fillId="0" borderId="21" xfId="0" applyNumberFormat="1" applyBorder="1" applyAlignment="1">
      <alignment horizontal="center"/>
    </xf>
    <xf numFmtId="0" fontId="0" fillId="0" borderId="21" xfId="0" applyNumberFormat="1" applyBorder="1" applyAlignment="1">
      <alignment horizontal="center" vertical="center"/>
    </xf>
    <xf numFmtId="11" fontId="0" fillId="0" borderId="21" xfId="0" applyNumberFormat="1" applyBorder="1" applyAlignment="1">
      <alignment horizontal="center"/>
    </xf>
    <xf numFmtId="11" fontId="0" fillId="0" borderId="1" xfId="0" applyNumberFormat="1" applyBorder="1" applyAlignment="1">
      <alignment horizont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2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17" fontId="8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5" fontId="0" fillId="2" borderId="1" xfId="0" applyNumberForma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/>
    <xf numFmtId="2" fontId="4" fillId="6" borderId="0" xfId="0" applyNumberFormat="1" applyFont="1" applyFill="1" applyAlignment="1">
      <alignment horizontal="center"/>
    </xf>
    <xf numFmtId="0" fontId="9" fillId="7" borderId="0" xfId="0" applyFont="1" applyFill="1" applyAlignment="1">
      <alignment horizontal="center" vertical="center"/>
    </xf>
    <xf numFmtId="2" fontId="9" fillId="7" borderId="0" xfId="0" applyNumberFormat="1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5" borderId="1" xfId="0" quotePrefix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66" fontId="11" fillId="0" borderId="1" xfId="0" applyNumberFormat="1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166" fontId="11" fillId="2" borderId="1" xfId="0" applyNumberFormat="1" applyFont="1" applyFill="1" applyBorder="1" applyAlignment="1">
      <alignment horizontal="center" vertical="center"/>
    </xf>
    <xf numFmtId="2" fontId="11" fillId="2" borderId="1" xfId="0" applyNumberFormat="1" applyFont="1" applyFill="1" applyBorder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11" fontId="10" fillId="0" borderId="0" xfId="0" applyNumberFormat="1" applyFont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 readingOrder="1"/>
    </xf>
    <xf numFmtId="2" fontId="0" fillId="0" borderId="0" xfId="0" applyNumberForma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1" fontId="0" fillId="0" borderId="1" xfId="0" applyNumberForma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17" fontId="4" fillId="0" borderId="1" xfId="0" applyNumberFormat="1" applyFont="1" applyFill="1" applyBorder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/>
    </xf>
    <xf numFmtId="17" fontId="0" fillId="0" borderId="1" xfId="0" applyNumberFormat="1" applyFill="1" applyBorder="1" applyAlignment="1">
      <alignment horizontal="center" vertical="center"/>
    </xf>
    <xf numFmtId="11" fontId="0" fillId="0" borderId="13" xfId="0" applyNumberForma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13" fillId="10" borderId="28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164" fontId="14" fillId="7" borderId="28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38" xfId="0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7" fontId="0" fillId="0" borderId="0" xfId="0" applyNumberFormat="1"/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4" fillId="2" borderId="9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0" fillId="0" borderId="0" xfId="0" quotePrefix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4" fillId="8" borderId="16" xfId="0" applyFont="1" applyFill="1" applyBorder="1" applyAlignment="1">
      <alignment horizontal="center" vertical="center"/>
    </xf>
    <xf numFmtId="0" fontId="4" fillId="8" borderId="34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 vertical="center"/>
    </xf>
    <xf numFmtId="0" fontId="13" fillId="10" borderId="27" xfId="0" applyFont="1" applyFill="1" applyBorder="1" applyAlignment="1">
      <alignment horizontal="center" vertical="center" wrapText="1"/>
    </xf>
    <xf numFmtId="0" fontId="13" fillId="10" borderId="26" xfId="0" applyFont="1" applyFill="1" applyBorder="1" applyAlignment="1">
      <alignment horizontal="center" vertical="center" wrapText="1"/>
    </xf>
    <xf numFmtId="0" fontId="13" fillId="10" borderId="29" xfId="0" applyFont="1" applyFill="1" applyBorder="1" applyAlignment="1">
      <alignment horizontal="center" vertical="center" wrapText="1"/>
    </xf>
    <xf numFmtId="0" fontId="4" fillId="8" borderId="33" xfId="0" applyFont="1" applyFill="1" applyBorder="1" applyAlignment="1">
      <alignment horizontal="center" vertical="center"/>
    </xf>
    <xf numFmtId="0" fontId="4" fillId="8" borderId="32" xfId="0" applyFont="1" applyFill="1" applyBorder="1" applyAlignment="1">
      <alignment horizontal="center" vertical="center"/>
    </xf>
    <xf numFmtId="0" fontId="4" fillId="8" borderId="20" xfId="0" applyFont="1" applyFill="1" applyBorder="1" applyAlignment="1">
      <alignment horizontal="center" vertical="center"/>
    </xf>
    <xf numFmtId="0" fontId="4" fillId="8" borderId="3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4" borderId="23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tif"/><Relationship Id="rId2" Type="http://schemas.openxmlformats.org/officeDocument/2006/relationships/image" Target="../media/image4.tif"/><Relationship Id="rId1" Type="http://schemas.openxmlformats.org/officeDocument/2006/relationships/image" Target="../media/image3.tif"/><Relationship Id="rId5" Type="http://schemas.openxmlformats.org/officeDocument/2006/relationships/image" Target="../media/image7.tif"/><Relationship Id="rId4" Type="http://schemas.openxmlformats.org/officeDocument/2006/relationships/image" Target="../media/image6.t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3</xdr:row>
      <xdr:rowOff>57150</xdr:rowOff>
    </xdr:from>
    <xdr:to>
      <xdr:col>8</xdr:col>
      <xdr:colOff>305943</xdr:colOff>
      <xdr:row>15</xdr:row>
      <xdr:rowOff>8576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628650"/>
          <a:ext cx="4401693" cy="22374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36634</xdr:colOff>
      <xdr:row>1</xdr:row>
      <xdr:rowOff>65942</xdr:rowOff>
    </xdr:from>
    <xdr:to>
      <xdr:col>22</xdr:col>
      <xdr:colOff>300140</xdr:colOff>
      <xdr:row>11</xdr:row>
      <xdr:rowOff>99638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634" y="256442"/>
          <a:ext cx="13808056" cy="19386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518747</xdr:colOff>
      <xdr:row>6</xdr:row>
      <xdr:rowOff>50078</xdr:rowOff>
    </xdr:from>
    <xdr:to>
      <xdr:col>13</xdr:col>
      <xdr:colOff>131368</xdr:colOff>
      <xdr:row>14</xdr:row>
      <xdr:rowOff>146538</xdr:rowOff>
    </xdr:to>
    <xdr:grpSp>
      <xdr:nvGrpSpPr>
        <xdr:cNvPr id="2" name="Grupo 1"/>
        <xdr:cNvGrpSpPr/>
      </xdr:nvGrpSpPr>
      <xdr:grpSpPr>
        <a:xfrm>
          <a:off x="4673112" y="1193078"/>
          <a:ext cx="3173506" cy="1620460"/>
          <a:chOff x="4673112" y="1193078"/>
          <a:chExt cx="3173506" cy="1620460"/>
        </a:xfrm>
      </xdr:grpSpPr>
      <xdr:grpSp>
        <xdr:nvGrpSpPr>
          <xdr:cNvPr id="3" name="Grupo 2"/>
          <xdr:cNvGrpSpPr/>
        </xdr:nvGrpSpPr>
        <xdr:grpSpPr>
          <a:xfrm>
            <a:off x="4673112" y="1211037"/>
            <a:ext cx="3173506" cy="1602501"/>
            <a:chOff x="4673112" y="1211037"/>
            <a:chExt cx="3173506" cy="1602501"/>
          </a:xfrm>
        </xdr:grpSpPr>
        <xdr:pic>
          <xdr:nvPicPr>
            <xdr:cNvPr id="31" name="Imagen 30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0389" t="49080" r="49445" b="34989"/>
            <a:stretch/>
          </xdr:blipFill>
          <xdr:spPr>
            <a:xfrm>
              <a:off x="4841659" y="1211037"/>
              <a:ext cx="2870225" cy="1602501"/>
            </a:xfrm>
            <a:prstGeom prst="rect">
              <a:avLst/>
            </a:prstGeom>
          </xdr:spPr>
        </xdr:pic>
        <xdr:sp macro="" textlink="">
          <xdr:nvSpPr>
            <xdr:cNvPr id="32" name="CuadroTexto 31"/>
            <xdr:cNvSpPr txBox="1"/>
          </xdr:nvSpPr>
          <xdr:spPr>
            <a:xfrm>
              <a:off x="6770289" y="1488412"/>
              <a:ext cx="1076329" cy="19050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l-GR" sz="1100" b="1">
                  <a:solidFill>
                    <a:schemeClr val="bg1"/>
                  </a:solidFill>
                </a:rPr>
                <a:t>α</a:t>
              </a:r>
              <a:r>
                <a:rPr lang="es-ES" sz="1100" b="1">
                  <a:solidFill>
                    <a:schemeClr val="bg1"/>
                  </a:solidFill>
                </a:rPr>
                <a:t>-ITGB3</a:t>
              </a:r>
            </a:p>
          </xdr:txBody>
        </xdr:sp>
        <xdr:sp macro="" textlink="">
          <xdr:nvSpPr>
            <xdr:cNvPr id="33" name="Rectángulo redondeado 32"/>
            <xdr:cNvSpPr/>
          </xdr:nvSpPr>
          <xdr:spPr>
            <a:xfrm>
              <a:off x="4696558" y="1751135"/>
              <a:ext cx="3084333" cy="361950"/>
            </a:xfrm>
            <a:prstGeom prst="roundRect">
              <a:avLst/>
            </a:prstGeom>
            <a:noFill/>
            <a:ln>
              <a:solidFill>
                <a:srgbClr val="FF0000"/>
              </a:solidFill>
              <a:prstDash val="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s-ES" sz="1100"/>
            </a:p>
          </xdr:txBody>
        </xdr:sp>
        <xdr:sp macro="" textlink="">
          <xdr:nvSpPr>
            <xdr:cNvPr id="34" name="Rectángulo redondeado 33"/>
            <xdr:cNvSpPr/>
          </xdr:nvSpPr>
          <xdr:spPr>
            <a:xfrm>
              <a:off x="4673112" y="2174631"/>
              <a:ext cx="3084333" cy="361950"/>
            </a:xfrm>
            <a:prstGeom prst="roundRect">
              <a:avLst/>
            </a:prstGeom>
            <a:noFill/>
            <a:ln>
              <a:solidFill>
                <a:srgbClr val="FF0000"/>
              </a:solidFill>
              <a:prstDash val="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s-ES" sz="1100"/>
            </a:p>
          </xdr:txBody>
        </xdr:sp>
        <xdr:sp macro="" textlink="">
          <xdr:nvSpPr>
            <xdr:cNvPr id="35" name="CuadroTexto 34"/>
            <xdr:cNvSpPr txBox="1"/>
          </xdr:nvSpPr>
          <xdr:spPr>
            <a:xfrm>
              <a:off x="6916056" y="2521509"/>
              <a:ext cx="915753" cy="19050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l-GR" sz="1100" b="1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α</a:t>
              </a:r>
              <a:r>
                <a:rPr lang="es-ES" sz="1100" b="1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-</a:t>
              </a:r>
              <a:r>
                <a:rPr lang="es-ES" sz="1100" b="1">
                  <a:solidFill>
                    <a:schemeClr val="bg1"/>
                  </a:solidFill>
                </a:rPr>
                <a:t>TSG101</a:t>
              </a:r>
            </a:p>
          </xdr:txBody>
        </xdr:sp>
      </xdr:grpSp>
      <xdr:grpSp>
        <xdr:nvGrpSpPr>
          <xdr:cNvPr id="4" name="Grupo 3"/>
          <xdr:cNvGrpSpPr/>
        </xdr:nvGrpSpPr>
        <xdr:grpSpPr>
          <a:xfrm>
            <a:off x="5038626" y="1193078"/>
            <a:ext cx="2384574" cy="199953"/>
            <a:chOff x="4140889" y="1498498"/>
            <a:chExt cx="2376862" cy="199953"/>
          </a:xfrm>
        </xdr:grpSpPr>
        <xdr:cxnSp macro="">
          <xdr:nvCxnSpPr>
            <xdr:cNvPr id="5" name="Conector recto 4"/>
            <xdr:cNvCxnSpPr/>
          </xdr:nvCxnSpPr>
          <xdr:spPr>
            <a:xfrm>
              <a:off x="4140889" y="1678548"/>
              <a:ext cx="146550" cy="0"/>
            </a:xfrm>
            <a:prstGeom prst="line">
              <a:avLst/>
            </a:prstGeom>
            <a:ln w="28575">
              <a:solidFill>
                <a:srgbClr val="FF0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6" name="CuadroTexto 5"/>
            <xdr:cNvSpPr txBox="1"/>
          </xdr:nvSpPr>
          <xdr:spPr>
            <a:xfrm>
              <a:off x="4173284" y="1499338"/>
              <a:ext cx="76779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s-ES" sz="1200" b="1">
                  <a:solidFill>
                    <a:srgbClr val="FF0000"/>
                  </a:solidFill>
                </a:rPr>
                <a:t>1</a:t>
              </a:r>
            </a:p>
          </xdr:txBody>
        </xdr:sp>
        <xdr:sp macro="" textlink="">
          <xdr:nvSpPr>
            <xdr:cNvPr id="7" name="CuadroTexto 6"/>
            <xdr:cNvSpPr txBox="1"/>
          </xdr:nvSpPr>
          <xdr:spPr>
            <a:xfrm>
              <a:off x="4371279" y="1506604"/>
              <a:ext cx="77970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s-ES" sz="1200" b="1">
                  <a:solidFill>
                    <a:srgbClr val="FF0000"/>
                  </a:solidFill>
                </a:rPr>
                <a:t>2</a:t>
              </a:r>
            </a:p>
          </xdr:txBody>
        </xdr:sp>
        <xdr:sp macro="" textlink="">
          <xdr:nvSpPr>
            <xdr:cNvPr id="8" name="CuadroTexto 7"/>
            <xdr:cNvSpPr txBox="1"/>
          </xdr:nvSpPr>
          <xdr:spPr>
            <a:xfrm>
              <a:off x="4546761" y="1503676"/>
              <a:ext cx="81379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s-ES" sz="1200" b="1">
                  <a:solidFill>
                    <a:srgbClr val="FF0000"/>
                  </a:solidFill>
                </a:rPr>
                <a:t>3</a:t>
              </a:r>
            </a:p>
          </xdr:txBody>
        </xdr:sp>
        <xdr:sp macro="" textlink="">
          <xdr:nvSpPr>
            <xdr:cNvPr id="9" name="CuadroTexto 8"/>
            <xdr:cNvSpPr txBox="1"/>
          </xdr:nvSpPr>
          <xdr:spPr>
            <a:xfrm>
              <a:off x="4730679" y="1504989"/>
              <a:ext cx="77612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s-ES" sz="1200" b="1">
                  <a:solidFill>
                    <a:srgbClr val="FF0000"/>
                  </a:solidFill>
                </a:rPr>
                <a:t>4</a:t>
              </a:r>
            </a:p>
          </xdr:txBody>
        </xdr:sp>
        <xdr:cxnSp macro="">
          <xdr:nvCxnSpPr>
            <xdr:cNvPr id="10" name="Conector recto 9"/>
            <xdr:cNvCxnSpPr/>
          </xdr:nvCxnSpPr>
          <xdr:spPr>
            <a:xfrm>
              <a:off x="4331557" y="1676170"/>
              <a:ext cx="144000" cy="0"/>
            </a:xfrm>
            <a:prstGeom prst="line">
              <a:avLst/>
            </a:prstGeom>
            <a:ln w="28575">
              <a:solidFill>
                <a:srgbClr val="FF0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1" name="Conector recto 10"/>
            <xdr:cNvCxnSpPr/>
          </xdr:nvCxnSpPr>
          <xdr:spPr>
            <a:xfrm>
              <a:off x="4511517" y="1678548"/>
              <a:ext cx="146406" cy="0"/>
            </a:xfrm>
            <a:prstGeom prst="line">
              <a:avLst/>
            </a:prstGeom>
            <a:ln w="28575">
              <a:solidFill>
                <a:srgbClr val="FF0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2" name="CuadroTexto 11"/>
            <xdr:cNvSpPr txBox="1"/>
          </xdr:nvSpPr>
          <xdr:spPr>
            <a:xfrm>
              <a:off x="4900381" y="1499338"/>
              <a:ext cx="76779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s-ES" sz="1200" b="1">
                  <a:solidFill>
                    <a:srgbClr val="FF0000"/>
                  </a:solidFill>
                </a:rPr>
                <a:t>5</a:t>
              </a:r>
            </a:p>
          </xdr:txBody>
        </xdr:sp>
        <xdr:sp macro="" textlink="">
          <xdr:nvSpPr>
            <xdr:cNvPr id="13" name="CuadroTexto 12"/>
            <xdr:cNvSpPr txBox="1"/>
          </xdr:nvSpPr>
          <xdr:spPr>
            <a:xfrm>
              <a:off x="5086072" y="1498498"/>
              <a:ext cx="77970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s-ES" sz="1200" b="1">
                  <a:solidFill>
                    <a:srgbClr val="FF0000"/>
                  </a:solidFill>
                </a:rPr>
                <a:t>6</a:t>
              </a:r>
            </a:p>
          </xdr:txBody>
        </xdr:sp>
        <xdr:cxnSp macro="">
          <xdr:nvCxnSpPr>
            <xdr:cNvPr id="14" name="Conector recto 13"/>
            <xdr:cNvCxnSpPr/>
          </xdr:nvCxnSpPr>
          <xdr:spPr>
            <a:xfrm>
              <a:off x="4697988" y="1676170"/>
              <a:ext cx="143642" cy="0"/>
            </a:xfrm>
            <a:prstGeom prst="line">
              <a:avLst/>
            </a:prstGeom>
            <a:ln w="28575">
              <a:solidFill>
                <a:srgbClr val="FF0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5" name="Conector recto 14"/>
            <xdr:cNvCxnSpPr/>
          </xdr:nvCxnSpPr>
          <xdr:spPr>
            <a:xfrm>
              <a:off x="4863794" y="1678548"/>
              <a:ext cx="146551" cy="0"/>
            </a:xfrm>
            <a:prstGeom prst="line">
              <a:avLst/>
            </a:prstGeom>
            <a:ln w="28575">
              <a:solidFill>
                <a:srgbClr val="FF0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6" name="Conector recto 15"/>
            <xdr:cNvCxnSpPr/>
          </xdr:nvCxnSpPr>
          <xdr:spPr>
            <a:xfrm>
              <a:off x="5054463" y="1676170"/>
              <a:ext cx="144000" cy="0"/>
            </a:xfrm>
            <a:prstGeom prst="line">
              <a:avLst/>
            </a:prstGeom>
            <a:ln w="28575">
              <a:solidFill>
                <a:srgbClr val="FF0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7" name="Conector recto 16"/>
            <xdr:cNvCxnSpPr/>
          </xdr:nvCxnSpPr>
          <xdr:spPr>
            <a:xfrm>
              <a:off x="5234423" y="1678548"/>
              <a:ext cx="146049" cy="0"/>
            </a:xfrm>
            <a:prstGeom prst="line">
              <a:avLst/>
            </a:prstGeom>
            <a:ln w="28575">
              <a:solidFill>
                <a:srgbClr val="FF0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8" name="Conector recto 17"/>
            <xdr:cNvCxnSpPr/>
          </xdr:nvCxnSpPr>
          <xdr:spPr>
            <a:xfrm>
              <a:off x="5420537" y="1676170"/>
              <a:ext cx="144145" cy="0"/>
            </a:xfrm>
            <a:prstGeom prst="line">
              <a:avLst/>
            </a:prstGeom>
            <a:ln w="28575">
              <a:solidFill>
                <a:srgbClr val="FF0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9" name="Conector recto 18"/>
            <xdr:cNvCxnSpPr/>
          </xdr:nvCxnSpPr>
          <xdr:spPr>
            <a:xfrm>
              <a:off x="5595733" y="1676927"/>
              <a:ext cx="146406" cy="0"/>
            </a:xfrm>
            <a:prstGeom prst="line">
              <a:avLst/>
            </a:prstGeom>
            <a:ln w="28575">
              <a:solidFill>
                <a:srgbClr val="FF0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20" name="CuadroTexto 19"/>
            <xdr:cNvSpPr txBox="1"/>
          </xdr:nvSpPr>
          <xdr:spPr>
            <a:xfrm>
              <a:off x="5277331" y="1499338"/>
              <a:ext cx="76422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s-ES" sz="1200" b="1">
                  <a:solidFill>
                    <a:srgbClr val="FF0000"/>
                  </a:solidFill>
                </a:rPr>
                <a:t>7</a:t>
              </a:r>
            </a:p>
          </xdr:txBody>
        </xdr:sp>
        <xdr:sp macro="" textlink="">
          <xdr:nvSpPr>
            <xdr:cNvPr id="21" name="CuadroTexto 20"/>
            <xdr:cNvSpPr txBox="1"/>
          </xdr:nvSpPr>
          <xdr:spPr>
            <a:xfrm>
              <a:off x="5450507" y="1506604"/>
              <a:ext cx="78115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s-ES" sz="1200" b="1">
                  <a:solidFill>
                    <a:srgbClr val="FF0000"/>
                  </a:solidFill>
                </a:rPr>
                <a:t>8</a:t>
              </a:r>
            </a:p>
          </xdr:txBody>
        </xdr:sp>
        <xdr:sp macro="" textlink="">
          <xdr:nvSpPr>
            <xdr:cNvPr id="22" name="CuadroTexto 21"/>
            <xdr:cNvSpPr txBox="1"/>
          </xdr:nvSpPr>
          <xdr:spPr>
            <a:xfrm>
              <a:off x="5630187" y="1503676"/>
              <a:ext cx="81379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s-ES" sz="1200" b="1">
                  <a:solidFill>
                    <a:srgbClr val="FF0000"/>
                  </a:solidFill>
                </a:rPr>
                <a:t>9</a:t>
              </a:r>
            </a:p>
          </xdr:txBody>
        </xdr:sp>
        <xdr:sp macro="" textlink="">
          <xdr:nvSpPr>
            <xdr:cNvPr id="23" name="CuadroTexto 22"/>
            <xdr:cNvSpPr txBox="1"/>
          </xdr:nvSpPr>
          <xdr:spPr>
            <a:xfrm>
              <a:off x="5777628" y="1507976"/>
              <a:ext cx="179641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s-ES" sz="1200" b="1">
                  <a:solidFill>
                    <a:srgbClr val="FF0000"/>
                  </a:solidFill>
                </a:rPr>
                <a:t>10</a:t>
              </a:r>
            </a:p>
          </xdr:txBody>
        </xdr:sp>
        <xdr:sp macro="" textlink="">
          <xdr:nvSpPr>
            <xdr:cNvPr id="24" name="CuadroTexto 23"/>
            <xdr:cNvSpPr txBox="1"/>
          </xdr:nvSpPr>
          <xdr:spPr>
            <a:xfrm>
              <a:off x="5959342" y="1510579"/>
              <a:ext cx="180145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s-ES" sz="1200" b="1">
                  <a:solidFill>
                    <a:srgbClr val="FF0000"/>
                  </a:solidFill>
                </a:rPr>
                <a:t>11</a:t>
              </a:r>
            </a:p>
          </xdr:txBody>
        </xdr:sp>
        <xdr:sp macro="" textlink="">
          <xdr:nvSpPr>
            <xdr:cNvPr id="25" name="CuadroTexto 24"/>
            <xdr:cNvSpPr txBox="1"/>
          </xdr:nvSpPr>
          <xdr:spPr>
            <a:xfrm>
              <a:off x="6149232" y="1505686"/>
              <a:ext cx="180000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s-ES" sz="1200" b="1">
                  <a:solidFill>
                    <a:srgbClr val="FF0000"/>
                  </a:solidFill>
                </a:rPr>
                <a:t>12</a:t>
              </a:r>
            </a:p>
          </xdr:txBody>
        </xdr:sp>
        <xdr:sp macro="" textlink="">
          <xdr:nvSpPr>
            <xdr:cNvPr id="26" name="CuadroTexto 25"/>
            <xdr:cNvSpPr txBox="1"/>
          </xdr:nvSpPr>
          <xdr:spPr>
            <a:xfrm>
              <a:off x="6338109" y="1508575"/>
              <a:ext cx="179642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s-ES" sz="1200" b="1">
                  <a:solidFill>
                    <a:srgbClr val="FF0000"/>
                  </a:solidFill>
                </a:rPr>
                <a:t>13</a:t>
              </a:r>
            </a:p>
          </xdr:txBody>
        </xdr:sp>
        <xdr:cxnSp macro="">
          <xdr:nvCxnSpPr>
            <xdr:cNvPr id="27" name="Conector recto 26"/>
            <xdr:cNvCxnSpPr/>
          </xdr:nvCxnSpPr>
          <xdr:spPr>
            <a:xfrm>
              <a:off x="6333222" y="1677989"/>
              <a:ext cx="146406" cy="0"/>
            </a:xfrm>
            <a:prstGeom prst="line">
              <a:avLst/>
            </a:prstGeom>
            <a:ln w="28575">
              <a:solidFill>
                <a:srgbClr val="FF0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28" name="Conector recto 27"/>
            <xdr:cNvCxnSpPr/>
          </xdr:nvCxnSpPr>
          <xdr:spPr>
            <a:xfrm>
              <a:off x="5784809" y="1675489"/>
              <a:ext cx="143641" cy="0"/>
            </a:xfrm>
            <a:prstGeom prst="line">
              <a:avLst/>
            </a:prstGeom>
            <a:ln w="28575">
              <a:solidFill>
                <a:srgbClr val="FF0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29" name="Conector recto 28"/>
            <xdr:cNvCxnSpPr/>
          </xdr:nvCxnSpPr>
          <xdr:spPr>
            <a:xfrm>
              <a:off x="5964410" y="1677867"/>
              <a:ext cx="146406" cy="0"/>
            </a:xfrm>
            <a:prstGeom prst="line">
              <a:avLst/>
            </a:prstGeom>
            <a:ln w="28575">
              <a:solidFill>
                <a:srgbClr val="FF0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30" name="Conector recto 29"/>
            <xdr:cNvCxnSpPr/>
          </xdr:nvCxnSpPr>
          <xdr:spPr>
            <a:xfrm>
              <a:off x="6150881" y="1675489"/>
              <a:ext cx="144145" cy="0"/>
            </a:xfrm>
            <a:prstGeom prst="line">
              <a:avLst/>
            </a:prstGeom>
            <a:ln w="28575">
              <a:solidFill>
                <a:srgbClr val="FF0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1</xdr:col>
      <xdr:colOff>484133</xdr:colOff>
      <xdr:row>5</xdr:row>
      <xdr:rowOff>150101</xdr:rowOff>
    </xdr:from>
    <xdr:to>
      <xdr:col>6</xdr:col>
      <xdr:colOff>103133</xdr:colOff>
      <xdr:row>5</xdr:row>
      <xdr:rowOff>150101</xdr:rowOff>
    </xdr:to>
    <xdr:cxnSp macro="">
      <xdr:nvCxnSpPr>
        <xdr:cNvPr id="36" name="Conector recto 35"/>
        <xdr:cNvCxnSpPr/>
      </xdr:nvCxnSpPr>
      <xdr:spPr>
        <a:xfrm>
          <a:off x="1074683" y="1102601"/>
          <a:ext cx="2571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73900</xdr:colOff>
      <xdr:row>3</xdr:row>
      <xdr:rowOff>180647</xdr:rowOff>
    </xdr:from>
    <xdr:ext cx="2232919" cy="264560"/>
    <xdr:sp macro="" textlink="">
      <xdr:nvSpPr>
        <xdr:cNvPr id="37" name="CuadroTexto 36"/>
        <xdr:cNvSpPr txBox="1"/>
      </xdr:nvSpPr>
      <xdr:spPr>
        <a:xfrm>
          <a:off x="1255000" y="752147"/>
          <a:ext cx="2232919" cy="26456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ES" sz="1100" b="1"/>
            <a:t>MDA.MB.231 shCON</a:t>
          </a:r>
          <a:r>
            <a:rPr lang="es-ES" sz="1100" b="1" baseline="0"/>
            <a:t> DERIVED- EVs</a:t>
          </a:r>
          <a:endParaRPr lang="es-ES" sz="1100" b="1"/>
        </a:p>
      </xdr:txBody>
    </xdr:sp>
    <xdr:clientData/>
  </xdr:oneCellAnchor>
  <xdr:twoCellAnchor>
    <xdr:from>
      <xdr:col>8</xdr:col>
      <xdr:colOff>218813</xdr:colOff>
      <xdr:row>5</xdr:row>
      <xdr:rowOff>155685</xdr:rowOff>
    </xdr:from>
    <xdr:to>
      <xdr:col>12</xdr:col>
      <xdr:colOff>429364</xdr:colOff>
      <xdr:row>5</xdr:row>
      <xdr:rowOff>155685</xdr:rowOff>
    </xdr:to>
    <xdr:cxnSp macro="">
      <xdr:nvCxnSpPr>
        <xdr:cNvPr id="38" name="Conector recto 37"/>
        <xdr:cNvCxnSpPr/>
      </xdr:nvCxnSpPr>
      <xdr:spPr>
        <a:xfrm>
          <a:off x="4943213" y="1108185"/>
          <a:ext cx="2572751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390607</xdr:colOff>
      <xdr:row>3</xdr:row>
      <xdr:rowOff>148131</xdr:rowOff>
    </xdr:from>
    <xdr:ext cx="2317879" cy="264560"/>
    <xdr:sp macro="" textlink="">
      <xdr:nvSpPr>
        <xdr:cNvPr id="39" name="CuadroTexto 38"/>
        <xdr:cNvSpPr txBox="1"/>
      </xdr:nvSpPr>
      <xdr:spPr>
        <a:xfrm>
          <a:off x="5115007" y="719631"/>
          <a:ext cx="2317879" cy="26456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ES" sz="1100" b="1"/>
            <a:t>MDA.MB.231 shITGB3</a:t>
          </a:r>
          <a:r>
            <a:rPr lang="es-ES" sz="1100" b="1" baseline="0"/>
            <a:t> DERIVED- EVs</a:t>
          </a:r>
          <a:endParaRPr lang="es-ES" sz="1100" b="1"/>
        </a:p>
      </xdr:txBody>
    </xdr:sp>
    <xdr:clientData/>
  </xdr:oneCellAnchor>
  <xdr:twoCellAnchor>
    <xdr:from>
      <xdr:col>1</xdr:col>
      <xdr:colOff>263981</xdr:colOff>
      <xdr:row>6</xdr:row>
      <xdr:rowOff>81643</xdr:rowOff>
    </xdr:from>
    <xdr:to>
      <xdr:col>6</xdr:col>
      <xdr:colOff>250658</xdr:colOff>
      <xdr:row>12</xdr:row>
      <xdr:rowOff>176893</xdr:rowOff>
    </xdr:to>
    <xdr:grpSp>
      <xdr:nvGrpSpPr>
        <xdr:cNvPr id="40" name="Grupo 39"/>
        <xdr:cNvGrpSpPr/>
      </xdr:nvGrpSpPr>
      <xdr:grpSpPr>
        <a:xfrm>
          <a:off x="857462" y="1224643"/>
          <a:ext cx="2954081" cy="1238250"/>
          <a:chOff x="855534" y="1224643"/>
          <a:chExt cx="2944440" cy="1238250"/>
        </a:xfrm>
      </xdr:grpSpPr>
      <xdr:pic>
        <xdr:nvPicPr>
          <xdr:cNvPr id="41" name="Imagen 40"/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450" t="18125" r="52385" b="69564"/>
          <a:stretch/>
        </xdr:blipFill>
        <xdr:spPr>
          <a:xfrm>
            <a:off x="890910" y="1224643"/>
            <a:ext cx="2862513" cy="1238250"/>
          </a:xfrm>
          <a:prstGeom prst="rect">
            <a:avLst/>
          </a:prstGeom>
        </xdr:spPr>
      </xdr:pic>
      <xdr:sp macro="" textlink="">
        <xdr:nvSpPr>
          <xdr:cNvPr id="42" name="Rectángulo redondeado 41"/>
          <xdr:cNvSpPr/>
        </xdr:nvSpPr>
        <xdr:spPr>
          <a:xfrm>
            <a:off x="855534" y="1665514"/>
            <a:ext cx="2919377" cy="361950"/>
          </a:xfrm>
          <a:prstGeom prst="roundRect">
            <a:avLst/>
          </a:prstGeom>
          <a:noFill/>
          <a:ln>
            <a:solidFill>
              <a:srgbClr val="FF0000"/>
            </a:solidFill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43" name="CuadroTexto 42"/>
          <xdr:cNvSpPr txBox="1"/>
        </xdr:nvSpPr>
        <xdr:spPr>
          <a:xfrm>
            <a:off x="2727158" y="2266673"/>
            <a:ext cx="1072816" cy="1905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l-GR" sz="1100" b="1">
                <a:solidFill>
                  <a:schemeClr val="bg1"/>
                </a:solidFill>
              </a:rPr>
              <a:t>α</a:t>
            </a:r>
            <a:r>
              <a:rPr lang="es-ES" sz="1100" b="1">
                <a:solidFill>
                  <a:schemeClr val="bg1"/>
                </a:solidFill>
              </a:rPr>
              <a:t>-ITGB3</a:t>
            </a:r>
          </a:p>
        </xdr:txBody>
      </xdr:sp>
      <xdr:grpSp>
        <xdr:nvGrpSpPr>
          <xdr:cNvPr id="44" name="Grupo 43"/>
          <xdr:cNvGrpSpPr/>
        </xdr:nvGrpSpPr>
        <xdr:grpSpPr>
          <a:xfrm>
            <a:off x="1049772" y="1229793"/>
            <a:ext cx="2376862" cy="199953"/>
            <a:chOff x="4140889" y="1498498"/>
            <a:chExt cx="2376862" cy="199953"/>
          </a:xfrm>
        </xdr:grpSpPr>
        <xdr:cxnSp macro="">
          <xdr:nvCxnSpPr>
            <xdr:cNvPr id="45" name="Conector recto 44"/>
            <xdr:cNvCxnSpPr/>
          </xdr:nvCxnSpPr>
          <xdr:spPr>
            <a:xfrm>
              <a:off x="4140889" y="1678548"/>
              <a:ext cx="146550" cy="0"/>
            </a:xfrm>
            <a:prstGeom prst="line">
              <a:avLst/>
            </a:prstGeom>
            <a:ln w="28575">
              <a:solidFill>
                <a:srgbClr val="FF0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46" name="CuadroTexto 45"/>
            <xdr:cNvSpPr txBox="1"/>
          </xdr:nvSpPr>
          <xdr:spPr>
            <a:xfrm>
              <a:off x="4173284" y="1499338"/>
              <a:ext cx="76779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s-ES" sz="1200" b="1">
                  <a:solidFill>
                    <a:srgbClr val="FF0000"/>
                  </a:solidFill>
                </a:rPr>
                <a:t>1</a:t>
              </a:r>
            </a:p>
          </xdr:txBody>
        </xdr:sp>
        <xdr:sp macro="" textlink="">
          <xdr:nvSpPr>
            <xdr:cNvPr id="47" name="CuadroTexto 46"/>
            <xdr:cNvSpPr txBox="1"/>
          </xdr:nvSpPr>
          <xdr:spPr>
            <a:xfrm>
              <a:off x="4371279" y="1506604"/>
              <a:ext cx="77970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s-ES" sz="1200" b="1">
                  <a:solidFill>
                    <a:srgbClr val="FF0000"/>
                  </a:solidFill>
                </a:rPr>
                <a:t>2</a:t>
              </a:r>
            </a:p>
          </xdr:txBody>
        </xdr:sp>
        <xdr:sp macro="" textlink="">
          <xdr:nvSpPr>
            <xdr:cNvPr id="48" name="CuadroTexto 47"/>
            <xdr:cNvSpPr txBox="1"/>
          </xdr:nvSpPr>
          <xdr:spPr>
            <a:xfrm>
              <a:off x="4546761" y="1503676"/>
              <a:ext cx="81379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s-ES" sz="1200" b="1">
                  <a:solidFill>
                    <a:srgbClr val="FF0000"/>
                  </a:solidFill>
                </a:rPr>
                <a:t>3</a:t>
              </a:r>
            </a:p>
          </xdr:txBody>
        </xdr:sp>
        <xdr:sp macro="" textlink="">
          <xdr:nvSpPr>
            <xdr:cNvPr id="49" name="CuadroTexto 48"/>
            <xdr:cNvSpPr txBox="1"/>
          </xdr:nvSpPr>
          <xdr:spPr>
            <a:xfrm>
              <a:off x="4730679" y="1504989"/>
              <a:ext cx="77612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s-ES" sz="1200" b="1">
                  <a:solidFill>
                    <a:srgbClr val="FF0000"/>
                  </a:solidFill>
                </a:rPr>
                <a:t>4</a:t>
              </a:r>
            </a:p>
          </xdr:txBody>
        </xdr:sp>
        <xdr:cxnSp macro="">
          <xdr:nvCxnSpPr>
            <xdr:cNvPr id="50" name="Conector recto 49"/>
            <xdr:cNvCxnSpPr/>
          </xdr:nvCxnSpPr>
          <xdr:spPr>
            <a:xfrm>
              <a:off x="4331557" y="1676170"/>
              <a:ext cx="144000" cy="0"/>
            </a:xfrm>
            <a:prstGeom prst="line">
              <a:avLst/>
            </a:prstGeom>
            <a:ln w="28575">
              <a:solidFill>
                <a:srgbClr val="FF0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1" name="Conector recto 50"/>
            <xdr:cNvCxnSpPr/>
          </xdr:nvCxnSpPr>
          <xdr:spPr>
            <a:xfrm>
              <a:off x="4511517" y="1678548"/>
              <a:ext cx="146406" cy="0"/>
            </a:xfrm>
            <a:prstGeom prst="line">
              <a:avLst/>
            </a:prstGeom>
            <a:ln w="28575">
              <a:solidFill>
                <a:srgbClr val="FF0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52" name="CuadroTexto 51"/>
            <xdr:cNvSpPr txBox="1"/>
          </xdr:nvSpPr>
          <xdr:spPr>
            <a:xfrm>
              <a:off x="4900381" y="1499338"/>
              <a:ext cx="76779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s-ES" sz="1200" b="1">
                  <a:solidFill>
                    <a:srgbClr val="FF0000"/>
                  </a:solidFill>
                </a:rPr>
                <a:t>5</a:t>
              </a:r>
            </a:p>
          </xdr:txBody>
        </xdr:sp>
        <xdr:sp macro="" textlink="">
          <xdr:nvSpPr>
            <xdr:cNvPr id="53" name="CuadroTexto 52"/>
            <xdr:cNvSpPr txBox="1"/>
          </xdr:nvSpPr>
          <xdr:spPr>
            <a:xfrm>
              <a:off x="5086072" y="1498498"/>
              <a:ext cx="77970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s-ES" sz="1200" b="1">
                  <a:solidFill>
                    <a:srgbClr val="FF0000"/>
                  </a:solidFill>
                </a:rPr>
                <a:t>6</a:t>
              </a:r>
            </a:p>
          </xdr:txBody>
        </xdr:sp>
        <xdr:cxnSp macro="">
          <xdr:nvCxnSpPr>
            <xdr:cNvPr id="54" name="Conector recto 53"/>
            <xdr:cNvCxnSpPr/>
          </xdr:nvCxnSpPr>
          <xdr:spPr>
            <a:xfrm>
              <a:off x="4697988" y="1676170"/>
              <a:ext cx="143642" cy="0"/>
            </a:xfrm>
            <a:prstGeom prst="line">
              <a:avLst/>
            </a:prstGeom>
            <a:ln w="28575">
              <a:solidFill>
                <a:srgbClr val="FF0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5" name="Conector recto 54"/>
            <xdr:cNvCxnSpPr/>
          </xdr:nvCxnSpPr>
          <xdr:spPr>
            <a:xfrm>
              <a:off x="4863794" y="1678548"/>
              <a:ext cx="146551" cy="0"/>
            </a:xfrm>
            <a:prstGeom prst="line">
              <a:avLst/>
            </a:prstGeom>
            <a:ln w="28575">
              <a:solidFill>
                <a:srgbClr val="FF0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6" name="Conector recto 55"/>
            <xdr:cNvCxnSpPr/>
          </xdr:nvCxnSpPr>
          <xdr:spPr>
            <a:xfrm>
              <a:off x="5054463" y="1676170"/>
              <a:ext cx="144000" cy="0"/>
            </a:xfrm>
            <a:prstGeom prst="line">
              <a:avLst/>
            </a:prstGeom>
            <a:ln w="28575">
              <a:solidFill>
                <a:srgbClr val="FF0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7" name="Conector recto 56"/>
            <xdr:cNvCxnSpPr/>
          </xdr:nvCxnSpPr>
          <xdr:spPr>
            <a:xfrm>
              <a:off x="5234423" y="1678548"/>
              <a:ext cx="146049" cy="0"/>
            </a:xfrm>
            <a:prstGeom prst="line">
              <a:avLst/>
            </a:prstGeom>
            <a:ln w="28575">
              <a:solidFill>
                <a:srgbClr val="FF0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8" name="Conector recto 57"/>
            <xdr:cNvCxnSpPr/>
          </xdr:nvCxnSpPr>
          <xdr:spPr>
            <a:xfrm>
              <a:off x="5420537" y="1676170"/>
              <a:ext cx="144145" cy="0"/>
            </a:xfrm>
            <a:prstGeom prst="line">
              <a:avLst/>
            </a:prstGeom>
            <a:ln w="28575">
              <a:solidFill>
                <a:srgbClr val="FF0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9" name="Conector recto 58"/>
            <xdr:cNvCxnSpPr/>
          </xdr:nvCxnSpPr>
          <xdr:spPr>
            <a:xfrm>
              <a:off x="5595733" y="1676927"/>
              <a:ext cx="146406" cy="0"/>
            </a:xfrm>
            <a:prstGeom prst="line">
              <a:avLst/>
            </a:prstGeom>
            <a:ln w="28575">
              <a:solidFill>
                <a:srgbClr val="FF0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60" name="CuadroTexto 59"/>
            <xdr:cNvSpPr txBox="1"/>
          </xdr:nvSpPr>
          <xdr:spPr>
            <a:xfrm>
              <a:off x="5277331" y="1499338"/>
              <a:ext cx="76422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s-ES" sz="1200" b="1">
                  <a:solidFill>
                    <a:srgbClr val="FF0000"/>
                  </a:solidFill>
                </a:rPr>
                <a:t>7</a:t>
              </a:r>
            </a:p>
          </xdr:txBody>
        </xdr:sp>
        <xdr:sp macro="" textlink="">
          <xdr:nvSpPr>
            <xdr:cNvPr id="61" name="CuadroTexto 60"/>
            <xdr:cNvSpPr txBox="1"/>
          </xdr:nvSpPr>
          <xdr:spPr>
            <a:xfrm>
              <a:off x="5450507" y="1506604"/>
              <a:ext cx="78115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s-ES" sz="1200" b="1">
                  <a:solidFill>
                    <a:srgbClr val="FF0000"/>
                  </a:solidFill>
                </a:rPr>
                <a:t>8</a:t>
              </a:r>
            </a:p>
          </xdr:txBody>
        </xdr:sp>
        <xdr:sp macro="" textlink="">
          <xdr:nvSpPr>
            <xdr:cNvPr id="62" name="CuadroTexto 61"/>
            <xdr:cNvSpPr txBox="1"/>
          </xdr:nvSpPr>
          <xdr:spPr>
            <a:xfrm>
              <a:off x="5630187" y="1503676"/>
              <a:ext cx="81379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s-ES" sz="1200" b="1">
                  <a:solidFill>
                    <a:srgbClr val="FF0000"/>
                  </a:solidFill>
                </a:rPr>
                <a:t>9</a:t>
              </a:r>
            </a:p>
          </xdr:txBody>
        </xdr:sp>
        <xdr:sp macro="" textlink="">
          <xdr:nvSpPr>
            <xdr:cNvPr id="63" name="CuadroTexto 62"/>
            <xdr:cNvSpPr txBox="1"/>
          </xdr:nvSpPr>
          <xdr:spPr>
            <a:xfrm>
              <a:off x="5777628" y="1507976"/>
              <a:ext cx="179641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s-ES" sz="1200" b="1">
                  <a:solidFill>
                    <a:srgbClr val="FF0000"/>
                  </a:solidFill>
                </a:rPr>
                <a:t>10</a:t>
              </a:r>
            </a:p>
          </xdr:txBody>
        </xdr:sp>
        <xdr:sp macro="" textlink="">
          <xdr:nvSpPr>
            <xdr:cNvPr id="64" name="CuadroTexto 63"/>
            <xdr:cNvSpPr txBox="1"/>
          </xdr:nvSpPr>
          <xdr:spPr>
            <a:xfrm>
              <a:off x="5959342" y="1510579"/>
              <a:ext cx="180145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s-ES" sz="1200" b="1">
                  <a:solidFill>
                    <a:srgbClr val="FF0000"/>
                  </a:solidFill>
                </a:rPr>
                <a:t>11</a:t>
              </a:r>
            </a:p>
          </xdr:txBody>
        </xdr:sp>
        <xdr:sp macro="" textlink="">
          <xdr:nvSpPr>
            <xdr:cNvPr id="65" name="CuadroTexto 64"/>
            <xdr:cNvSpPr txBox="1"/>
          </xdr:nvSpPr>
          <xdr:spPr>
            <a:xfrm>
              <a:off x="6149232" y="1505686"/>
              <a:ext cx="180000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s-ES" sz="1200" b="1">
                  <a:solidFill>
                    <a:srgbClr val="FF0000"/>
                  </a:solidFill>
                </a:rPr>
                <a:t>12</a:t>
              </a:r>
            </a:p>
          </xdr:txBody>
        </xdr:sp>
        <xdr:sp macro="" textlink="">
          <xdr:nvSpPr>
            <xdr:cNvPr id="66" name="CuadroTexto 65"/>
            <xdr:cNvSpPr txBox="1"/>
          </xdr:nvSpPr>
          <xdr:spPr>
            <a:xfrm>
              <a:off x="6338109" y="1508575"/>
              <a:ext cx="179642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s-ES" sz="1200" b="1">
                  <a:solidFill>
                    <a:srgbClr val="FF0000"/>
                  </a:solidFill>
                </a:rPr>
                <a:t>13</a:t>
              </a:r>
            </a:p>
          </xdr:txBody>
        </xdr:sp>
        <xdr:cxnSp macro="">
          <xdr:nvCxnSpPr>
            <xdr:cNvPr id="67" name="Conector recto 66"/>
            <xdr:cNvCxnSpPr/>
          </xdr:nvCxnSpPr>
          <xdr:spPr>
            <a:xfrm>
              <a:off x="6333222" y="1677989"/>
              <a:ext cx="146406" cy="0"/>
            </a:xfrm>
            <a:prstGeom prst="line">
              <a:avLst/>
            </a:prstGeom>
            <a:ln w="28575">
              <a:solidFill>
                <a:srgbClr val="FF0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68" name="Conector recto 67"/>
            <xdr:cNvCxnSpPr/>
          </xdr:nvCxnSpPr>
          <xdr:spPr>
            <a:xfrm>
              <a:off x="5784809" y="1675489"/>
              <a:ext cx="143641" cy="0"/>
            </a:xfrm>
            <a:prstGeom prst="line">
              <a:avLst/>
            </a:prstGeom>
            <a:ln w="28575">
              <a:solidFill>
                <a:srgbClr val="FF0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69" name="Conector recto 68"/>
            <xdr:cNvCxnSpPr/>
          </xdr:nvCxnSpPr>
          <xdr:spPr>
            <a:xfrm>
              <a:off x="5964410" y="1677867"/>
              <a:ext cx="146406" cy="0"/>
            </a:xfrm>
            <a:prstGeom prst="line">
              <a:avLst/>
            </a:prstGeom>
            <a:ln w="28575">
              <a:solidFill>
                <a:srgbClr val="FF0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70" name="Conector recto 69"/>
            <xdr:cNvCxnSpPr/>
          </xdr:nvCxnSpPr>
          <xdr:spPr>
            <a:xfrm>
              <a:off x="6150881" y="1675489"/>
              <a:ext cx="144145" cy="0"/>
            </a:xfrm>
            <a:prstGeom prst="line">
              <a:avLst/>
            </a:prstGeom>
            <a:ln w="28575">
              <a:solidFill>
                <a:srgbClr val="FF0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1</xdr:col>
      <xdr:colOff>233902</xdr:colOff>
      <xdr:row>13</xdr:row>
      <xdr:rowOff>81643</xdr:rowOff>
    </xdr:from>
    <xdr:to>
      <xdr:col>6</xdr:col>
      <xdr:colOff>350920</xdr:colOff>
      <xdr:row>19</xdr:row>
      <xdr:rowOff>176893</xdr:rowOff>
    </xdr:to>
    <xdr:grpSp>
      <xdr:nvGrpSpPr>
        <xdr:cNvPr id="71" name="Grupo 70"/>
        <xdr:cNvGrpSpPr/>
      </xdr:nvGrpSpPr>
      <xdr:grpSpPr>
        <a:xfrm>
          <a:off x="827383" y="2558143"/>
          <a:ext cx="3084422" cy="1238250"/>
          <a:chOff x="825455" y="2558143"/>
          <a:chExt cx="3074781" cy="1238250"/>
        </a:xfrm>
      </xdr:grpSpPr>
      <xdr:pic>
        <xdr:nvPicPr>
          <xdr:cNvPr id="72" name="Imagen 71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268" t="64124" r="48828" b="23566"/>
          <a:stretch/>
        </xdr:blipFill>
        <xdr:spPr>
          <a:xfrm>
            <a:off x="863695" y="2558143"/>
            <a:ext cx="2984977" cy="1238250"/>
          </a:xfrm>
          <a:prstGeom prst="rect">
            <a:avLst/>
          </a:prstGeom>
        </xdr:spPr>
      </xdr:pic>
      <xdr:sp macro="" textlink="">
        <xdr:nvSpPr>
          <xdr:cNvPr id="73" name="CuadroTexto 72"/>
          <xdr:cNvSpPr txBox="1"/>
        </xdr:nvSpPr>
        <xdr:spPr>
          <a:xfrm>
            <a:off x="2893021" y="2650958"/>
            <a:ext cx="912891" cy="1905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l-GR" sz="1100" b="1">
                <a:solidFill>
                  <a:schemeClr val="bg1"/>
                </a:solidFill>
                <a:effectLst/>
                <a:latin typeface="+mn-lt"/>
                <a:ea typeface="+mn-ea"/>
                <a:cs typeface="+mn-cs"/>
              </a:rPr>
              <a:t>α</a:t>
            </a:r>
            <a:r>
              <a:rPr lang="es-ES" sz="1100" b="1">
                <a:solidFill>
                  <a:schemeClr val="bg1"/>
                </a:solidFill>
                <a:effectLst/>
                <a:latin typeface="+mn-lt"/>
                <a:ea typeface="+mn-ea"/>
                <a:cs typeface="+mn-cs"/>
              </a:rPr>
              <a:t>-</a:t>
            </a:r>
            <a:r>
              <a:rPr lang="es-ES" sz="1100" b="1">
                <a:solidFill>
                  <a:schemeClr val="bg1"/>
                </a:solidFill>
              </a:rPr>
              <a:t>TSG101</a:t>
            </a:r>
          </a:p>
        </xdr:txBody>
      </xdr:sp>
      <xdr:sp macro="" textlink="">
        <xdr:nvSpPr>
          <xdr:cNvPr id="74" name="Rectángulo redondeado 73"/>
          <xdr:cNvSpPr/>
        </xdr:nvSpPr>
        <xdr:spPr>
          <a:xfrm>
            <a:off x="825455" y="3380301"/>
            <a:ext cx="3074781" cy="361950"/>
          </a:xfrm>
          <a:prstGeom prst="roundRect">
            <a:avLst/>
          </a:prstGeom>
          <a:noFill/>
          <a:ln>
            <a:solidFill>
              <a:srgbClr val="FF0000"/>
            </a:solidFill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</xdr:grpSp>
    <xdr:clientData/>
  </xdr:twoCellAnchor>
  <xdr:twoCellAnchor>
    <xdr:from>
      <xdr:col>1</xdr:col>
      <xdr:colOff>180763</xdr:colOff>
      <xdr:row>20</xdr:row>
      <xdr:rowOff>54429</xdr:rowOff>
    </xdr:from>
    <xdr:to>
      <xdr:col>6</xdr:col>
      <xdr:colOff>326519</xdr:colOff>
      <xdr:row>29</xdr:row>
      <xdr:rowOff>152402</xdr:rowOff>
    </xdr:to>
    <xdr:grpSp>
      <xdr:nvGrpSpPr>
        <xdr:cNvPr id="75" name="Grupo 74"/>
        <xdr:cNvGrpSpPr/>
      </xdr:nvGrpSpPr>
      <xdr:grpSpPr>
        <a:xfrm>
          <a:off x="774244" y="3864429"/>
          <a:ext cx="3113160" cy="1812473"/>
          <a:chOff x="772316" y="3864429"/>
          <a:chExt cx="3103519" cy="1812473"/>
        </a:xfrm>
      </xdr:grpSpPr>
      <xdr:pic>
        <xdr:nvPicPr>
          <xdr:cNvPr id="76" name="Imagen 75"/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6428" t="77504" r="12635" b="4476"/>
          <a:stretch/>
        </xdr:blipFill>
        <xdr:spPr>
          <a:xfrm>
            <a:off x="880026" y="3864429"/>
            <a:ext cx="2916941" cy="1812473"/>
          </a:xfrm>
          <a:prstGeom prst="rect">
            <a:avLst/>
          </a:prstGeom>
        </xdr:spPr>
      </xdr:pic>
      <xdr:sp macro="" textlink="">
        <xdr:nvSpPr>
          <xdr:cNvPr id="77" name="CuadroTexto 76"/>
          <xdr:cNvSpPr txBox="1"/>
        </xdr:nvSpPr>
        <xdr:spPr>
          <a:xfrm>
            <a:off x="2969389" y="4078928"/>
            <a:ext cx="906446" cy="1905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l-GR" sz="1100" b="1">
                <a:solidFill>
                  <a:schemeClr val="bg1"/>
                </a:solidFill>
              </a:rPr>
              <a:t>α</a:t>
            </a:r>
            <a:r>
              <a:rPr lang="es-ES" sz="1100" b="1">
                <a:solidFill>
                  <a:schemeClr val="bg1"/>
                </a:solidFill>
              </a:rPr>
              <a:t>-Flot</a:t>
            </a:r>
          </a:p>
        </xdr:txBody>
      </xdr:sp>
      <xdr:sp macro="" textlink="">
        <xdr:nvSpPr>
          <xdr:cNvPr id="78" name="Rectángulo redondeado 77"/>
          <xdr:cNvSpPr/>
        </xdr:nvSpPr>
        <xdr:spPr>
          <a:xfrm>
            <a:off x="772316" y="4304727"/>
            <a:ext cx="3074781" cy="361950"/>
          </a:xfrm>
          <a:prstGeom prst="roundRect">
            <a:avLst/>
          </a:prstGeom>
          <a:noFill/>
          <a:ln>
            <a:solidFill>
              <a:srgbClr val="FF0000"/>
            </a:solidFill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</xdr:grpSp>
    <xdr:clientData/>
  </xdr:twoCellAnchor>
  <xdr:twoCellAnchor>
    <xdr:from>
      <xdr:col>1</xdr:col>
      <xdr:colOff>160710</xdr:colOff>
      <xdr:row>29</xdr:row>
      <xdr:rowOff>190499</xdr:rowOff>
    </xdr:from>
    <xdr:to>
      <xdr:col>6</xdr:col>
      <xdr:colOff>277728</xdr:colOff>
      <xdr:row>34</xdr:row>
      <xdr:rowOff>95250</xdr:rowOff>
    </xdr:to>
    <xdr:grpSp>
      <xdr:nvGrpSpPr>
        <xdr:cNvPr id="79" name="Grupo 78"/>
        <xdr:cNvGrpSpPr/>
      </xdr:nvGrpSpPr>
      <xdr:grpSpPr>
        <a:xfrm>
          <a:off x="754191" y="5714999"/>
          <a:ext cx="3084422" cy="857251"/>
          <a:chOff x="752263" y="5714999"/>
          <a:chExt cx="3074781" cy="857251"/>
        </a:xfrm>
      </xdr:grpSpPr>
      <xdr:pic>
        <xdr:nvPicPr>
          <xdr:cNvPr id="80" name="Imagen 79"/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949" t="12369" r="51298" b="79108"/>
          <a:stretch/>
        </xdr:blipFill>
        <xdr:spPr>
          <a:xfrm>
            <a:off x="866416" y="5714999"/>
            <a:ext cx="2930548" cy="857251"/>
          </a:xfrm>
          <a:prstGeom prst="rect">
            <a:avLst/>
          </a:prstGeom>
        </xdr:spPr>
      </xdr:pic>
      <xdr:sp macro="" textlink="">
        <xdr:nvSpPr>
          <xdr:cNvPr id="81" name="CuadroTexto 80"/>
          <xdr:cNvSpPr txBox="1"/>
        </xdr:nvSpPr>
        <xdr:spPr>
          <a:xfrm>
            <a:off x="2749112" y="6363208"/>
            <a:ext cx="1024602" cy="1905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l-GR" sz="1100" b="1">
                <a:solidFill>
                  <a:schemeClr val="bg1"/>
                </a:solidFill>
              </a:rPr>
              <a:t>α</a:t>
            </a:r>
            <a:r>
              <a:rPr lang="es-ES" sz="1100" b="1">
                <a:solidFill>
                  <a:schemeClr val="bg1"/>
                </a:solidFill>
              </a:rPr>
              <a:t>-ACTIN</a:t>
            </a:r>
          </a:p>
        </xdr:txBody>
      </xdr:sp>
      <xdr:sp macro="" textlink="">
        <xdr:nvSpPr>
          <xdr:cNvPr id="82" name="Rectángulo redondeado 81"/>
          <xdr:cNvSpPr/>
        </xdr:nvSpPr>
        <xdr:spPr>
          <a:xfrm>
            <a:off x="752263" y="5899771"/>
            <a:ext cx="3074781" cy="361950"/>
          </a:xfrm>
          <a:prstGeom prst="roundRect">
            <a:avLst/>
          </a:prstGeom>
          <a:noFill/>
          <a:ln>
            <a:solidFill>
              <a:srgbClr val="FF0000"/>
            </a:solidFill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</xdr:grpSp>
    <xdr:clientData/>
  </xdr:twoCellAnchor>
  <xdr:twoCellAnchor>
    <xdr:from>
      <xdr:col>7</xdr:col>
      <xdr:colOff>539783</xdr:colOff>
      <xdr:row>15</xdr:row>
      <xdr:rowOff>47104</xdr:rowOff>
    </xdr:from>
    <xdr:to>
      <xdr:col>13</xdr:col>
      <xdr:colOff>63231</xdr:colOff>
      <xdr:row>26</xdr:row>
      <xdr:rowOff>101532</xdr:rowOff>
    </xdr:to>
    <xdr:grpSp>
      <xdr:nvGrpSpPr>
        <xdr:cNvPr id="83" name="Grupo 82"/>
        <xdr:cNvGrpSpPr/>
      </xdr:nvGrpSpPr>
      <xdr:grpSpPr>
        <a:xfrm>
          <a:off x="4694148" y="2904604"/>
          <a:ext cx="3084333" cy="2149928"/>
          <a:chOff x="4694148" y="2904604"/>
          <a:chExt cx="3084333" cy="2149928"/>
        </a:xfrm>
      </xdr:grpSpPr>
      <xdr:pic>
        <xdr:nvPicPr>
          <xdr:cNvPr id="84" name="Imagen 83"/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6344" t="9279" r="12331" b="69346"/>
          <a:stretch/>
        </xdr:blipFill>
        <xdr:spPr>
          <a:xfrm>
            <a:off x="4773624" y="2904604"/>
            <a:ext cx="2953797" cy="2149928"/>
          </a:xfrm>
          <a:prstGeom prst="rect">
            <a:avLst/>
          </a:prstGeom>
        </xdr:spPr>
      </xdr:pic>
      <xdr:sp macro="" textlink="">
        <xdr:nvSpPr>
          <xdr:cNvPr id="85" name="CuadroTexto 84"/>
          <xdr:cNvSpPr txBox="1"/>
        </xdr:nvSpPr>
        <xdr:spPr>
          <a:xfrm>
            <a:off x="6775550" y="4818605"/>
            <a:ext cx="986818" cy="1905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l-GR" sz="1100" b="1">
                <a:solidFill>
                  <a:schemeClr val="bg1"/>
                </a:solidFill>
              </a:rPr>
              <a:t>α</a:t>
            </a:r>
            <a:r>
              <a:rPr lang="es-ES" sz="1100" b="1">
                <a:solidFill>
                  <a:schemeClr val="bg1"/>
                </a:solidFill>
              </a:rPr>
              <a:t>-CD81</a:t>
            </a:r>
          </a:p>
        </xdr:txBody>
      </xdr:sp>
      <xdr:sp macro="" textlink="">
        <xdr:nvSpPr>
          <xdr:cNvPr id="86" name="Rectángulo redondeado 85"/>
          <xdr:cNvSpPr/>
        </xdr:nvSpPr>
        <xdr:spPr>
          <a:xfrm>
            <a:off x="4694148" y="4377315"/>
            <a:ext cx="3084333" cy="361950"/>
          </a:xfrm>
          <a:prstGeom prst="roundRect">
            <a:avLst/>
          </a:prstGeom>
          <a:noFill/>
          <a:ln>
            <a:solidFill>
              <a:srgbClr val="FF0000"/>
            </a:solidFill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</xdr:grpSp>
    <xdr:clientData/>
  </xdr:twoCellAnchor>
  <xdr:twoCellAnchor>
    <xdr:from>
      <xdr:col>7</xdr:col>
      <xdr:colOff>556846</xdr:colOff>
      <xdr:row>38</xdr:row>
      <xdr:rowOff>73269</xdr:rowOff>
    </xdr:from>
    <xdr:to>
      <xdr:col>13</xdr:col>
      <xdr:colOff>80294</xdr:colOff>
      <xdr:row>43</xdr:row>
      <xdr:rowOff>168519</xdr:rowOff>
    </xdr:to>
    <xdr:grpSp>
      <xdr:nvGrpSpPr>
        <xdr:cNvPr id="87" name="Grupo 86"/>
        <xdr:cNvGrpSpPr/>
      </xdr:nvGrpSpPr>
      <xdr:grpSpPr>
        <a:xfrm>
          <a:off x="4711211" y="7312269"/>
          <a:ext cx="3084333" cy="1047750"/>
          <a:chOff x="4711211" y="7312269"/>
          <a:chExt cx="3084333" cy="1047750"/>
        </a:xfrm>
      </xdr:grpSpPr>
      <xdr:pic>
        <xdr:nvPicPr>
          <xdr:cNvPr id="88" name="Imagen 87"/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949" t="4404" r="51298" b="85179"/>
          <a:stretch/>
        </xdr:blipFill>
        <xdr:spPr>
          <a:xfrm>
            <a:off x="4800837" y="7312269"/>
            <a:ext cx="2940189" cy="1047750"/>
          </a:xfrm>
          <a:prstGeom prst="rect">
            <a:avLst/>
          </a:prstGeom>
        </xdr:spPr>
      </xdr:pic>
      <xdr:sp macro="" textlink="">
        <xdr:nvSpPr>
          <xdr:cNvPr id="89" name="Rectángulo redondeado 88"/>
          <xdr:cNvSpPr/>
        </xdr:nvSpPr>
        <xdr:spPr>
          <a:xfrm>
            <a:off x="4711211" y="7700596"/>
            <a:ext cx="3084333" cy="361950"/>
          </a:xfrm>
          <a:prstGeom prst="roundRect">
            <a:avLst/>
          </a:prstGeom>
          <a:noFill/>
          <a:ln>
            <a:solidFill>
              <a:srgbClr val="FF0000"/>
            </a:solidFill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90" name="CuadroTexto 89"/>
          <xdr:cNvSpPr txBox="1"/>
        </xdr:nvSpPr>
        <xdr:spPr>
          <a:xfrm>
            <a:off x="6645038" y="7480788"/>
            <a:ext cx="1027815" cy="1905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l-GR" sz="1100" b="1">
                <a:solidFill>
                  <a:schemeClr val="bg1"/>
                </a:solidFill>
              </a:rPr>
              <a:t>α</a:t>
            </a:r>
            <a:r>
              <a:rPr lang="es-ES" sz="1100" b="1">
                <a:solidFill>
                  <a:schemeClr val="bg1"/>
                </a:solidFill>
              </a:rPr>
              <a:t>-ACTIN</a:t>
            </a:r>
          </a:p>
        </xdr:txBody>
      </xdr:sp>
    </xdr:grpSp>
    <xdr:clientData/>
  </xdr:twoCellAnchor>
  <xdr:twoCellAnchor>
    <xdr:from>
      <xdr:col>7</xdr:col>
      <xdr:colOff>510476</xdr:colOff>
      <xdr:row>26</xdr:row>
      <xdr:rowOff>155961</xdr:rowOff>
    </xdr:from>
    <xdr:to>
      <xdr:col>13</xdr:col>
      <xdr:colOff>33924</xdr:colOff>
      <xdr:row>38</xdr:row>
      <xdr:rowOff>33497</xdr:rowOff>
    </xdr:to>
    <xdr:grpSp>
      <xdr:nvGrpSpPr>
        <xdr:cNvPr id="91" name="Grupo 90"/>
        <xdr:cNvGrpSpPr/>
      </xdr:nvGrpSpPr>
      <xdr:grpSpPr>
        <a:xfrm>
          <a:off x="4664841" y="5108961"/>
          <a:ext cx="3084333" cy="2163536"/>
          <a:chOff x="4664841" y="5108961"/>
          <a:chExt cx="3084333" cy="2163536"/>
        </a:xfrm>
      </xdr:grpSpPr>
      <xdr:pic>
        <xdr:nvPicPr>
          <xdr:cNvPr id="92" name="Imagen 91"/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6428" t="52234" r="12635" b="26256"/>
          <a:stretch/>
        </xdr:blipFill>
        <xdr:spPr>
          <a:xfrm>
            <a:off x="4773625" y="5108961"/>
            <a:ext cx="2924653" cy="2163536"/>
          </a:xfrm>
          <a:prstGeom prst="rect">
            <a:avLst/>
          </a:prstGeom>
        </xdr:spPr>
      </xdr:pic>
      <xdr:sp macro="" textlink="">
        <xdr:nvSpPr>
          <xdr:cNvPr id="93" name="Rectángulo redondeado 92"/>
          <xdr:cNvSpPr/>
        </xdr:nvSpPr>
        <xdr:spPr>
          <a:xfrm>
            <a:off x="4664841" y="5937950"/>
            <a:ext cx="3084333" cy="361950"/>
          </a:xfrm>
          <a:prstGeom prst="roundRect">
            <a:avLst/>
          </a:prstGeom>
          <a:noFill/>
          <a:ln>
            <a:solidFill>
              <a:srgbClr val="FF0000"/>
            </a:solidFill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94" name="CuadroTexto 93"/>
          <xdr:cNvSpPr txBox="1"/>
        </xdr:nvSpPr>
        <xdr:spPr>
          <a:xfrm>
            <a:off x="6760340" y="5703486"/>
            <a:ext cx="909262" cy="1905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l-GR" sz="1100" b="1">
                <a:solidFill>
                  <a:schemeClr val="bg1"/>
                </a:solidFill>
              </a:rPr>
              <a:t>α</a:t>
            </a:r>
            <a:r>
              <a:rPr lang="es-ES" sz="1100" b="1">
                <a:solidFill>
                  <a:schemeClr val="bg1"/>
                </a:solidFill>
              </a:rPr>
              <a:t>-Flot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204525</xdr:colOff>
      <xdr:row>8</xdr:row>
      <xdr:rowOff>66780</xdr:rowOff>
    </xdr:from>
    <xdr:to>
      <xdr:col>13</xdr:col>
      <xdr:colOff>368711</xdr:colOff>
      <xdr:row>20</xdr:row>
      <xdr:rowOff>121847</xdr:rowOff>
    </xdr:to>
    <xdr:pic>
      <xdr:nvPicPr>
        <xdr:cNvPr id="36" name="Imagen 3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525" y="1590780"/>
          <a:ext cx="7879436" cy="234106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3</xdr:row>
      <xdr:rowOff>160734</xdr:rowOff>
    </xdr:from>
    <xdr:to>
      <xdr:col>11</xdr:col>
      <xdr:colOff>735325</xdr:colOff>
      <xdr:row>13</xdr:row>
      <xdr:rowOff>182237</xdr:rowOff>
    </xdr:to>
    <xdr:pic>
      <xdr:nvPicPr>
        <xdr:cNvPr id="39" name="Imagen 3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732234"/>
          <a:ext cx="8736325" cy="192650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733559</xdr:colOff>
      <xdr:row>3</xdr:row>
      <xdr:rowOff>142347</xdr:rowOff>
    </xdr:from>
    <xdr:to>
      <xdr:col>7</xdr:col>
      <xdr:colOff>752311</xdr:colOff>
      <xdr:row>18</xdr:row>
      <xdr:rowOff>101443</xdr:rowOff>
    </xdr:to>
    <xdr:pic>
      <xdr:nvPicPr>
        <xdr:cNvPr id="35" name="Imagen 3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559" y="705188"/>
          <a:ext cx="5372957" cy="27733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362249</xdr:colOff>
      <xdr:row>4</xdr:row>
      <xdr:rowOff>31114</xdr:rowOff>
    </xdr:from>
    <xdr:to>
      <xdr:col>6</xdr:col>
      <xdr:colOff>143104</xdr:colOff>
      <xdr:row>15</xdr:row>
      <xdr:rowOff>87689</xdr:rowOff>
    </xdr:to>
    <xdr:pic>
      <xdr:nvPicPr>
        <xdr:cNvPr id="29" name="Imagen 2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7651" y="779507"/>
          <a:ext cx="3607864" cy="211465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573152</xdr:colOff>
      <xdr:row>2</xdr:row>
      <xdr:rowOff>158328</xdr:rowOff>
    </xdr:from>
    <xdr:to>
      <xdr:col>10</xdr:col>
      <xdr:colOff>567650</xdr:colOff>
      <xdr:row>14</xdr:row>
      <xdr:rowOff>128043</xdr:rowOff>
    </xdr:to>
    <xdr:pic>
      <xdr:nvPicPr>
        <xdr:cNvPr id="47" name="Imagen 4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8887" y="531857"/>
          <a:ext cx="6886116" cy="221089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444634</xdr:colOff>
      <xdr:row>3</xdr:row>
      <xdr:rowOff>170961</xdr:rowOff>
    </xdr:from>
    <xdr:to>
      <xdr:col>17</xdr:col>
      <xdr:colOff>218908</xdr:colOff>
      <xdr:row>15</xdr:row>
      <xdr:rowOff>135792</xdr:rowOff>
    </xdr:to>
    <xdr:pic>
      <xdr:nvPicPr>
        <xdr:cNvPr id="79" name="Imagen 7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1749" y="757115"/>
          <a:ext cx="11888121" cy="230944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123266</xdr:colOff>
      <xdr:row>6</xdr:row>
      <xdr:rowOff>44823</xdr:rowOff>
    </xdr:from>
    <xdr:to>
      <xdr:col>17</xdr:col>
      <xdr:colOff>170390</xdr:colOff>
      <xdr:row>17</xdr:row>
      <xdr:rowOff>186749</xdr:rowOff>
    </xdr:to>
    <xdr:pic>
      <xdr:nvPicPr>
        <xdr:cNvPr id="63" name="Imagen 6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1090" y="1187823"/>
          <a:ext cx="8955800" cy="223742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214312</xdr:colOff>
      <xdr:row>4</xdr:row>
      <xdr:rowOff>11906</xdr:rowOff>
    </xdr:from>
    <xdr:to>
      <xdr:col>12</xdr:col>
      <xdr:colOff>292775</xdr:colOff>
      <xdr:row>16</xdr:row>
      <xdr:rowOff>9182</xdr:rowOff>
    </xdr:to>
    <xdr:pic>
      <xdr:nvPicPr>
        <xdr:cNvPr id="39" name="Imagen 3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4937" y="726281"/>
          <a:ext cx="6031588" cy="216421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3</xdr:row>
      <xdr:rowOff>44824</xdr:rowOff>
    </xdr:from>
    <xdr:to>
      <xdr:col>6</xdr:col>
      <xdr:colOff>397232</xdr:colOff>
      <xdr:row>14</xdr:row>
      <xdr:rowOff>9951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4412" y="616324"/>
          <a:ext cx="3176291" cy="206062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0</xdr:row>
      <xdr:rowOff>123825</xdr:rowOff>
    </xdr:from>
    <xdr:to>
      <xdr:col>10</xdr:col>
      <xdr:colOff>430635</xdr:colOff>
      <xdr:row>58</xdr:row>
      <xdr:rowOff>85155</xdr:rowOff>
    </xdr:to>
    <xdr:pic>
      <xdr:nvPicPr>
        <xdr:cNvPr id="129" name="Imagen 12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" y="123825"/>
          <a:ext cx="5602710" cy="110103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hyperlink" Target="https://david.ncifcrf.gov/chartReport.jsp?visited=yes&amp;d-16544-s=7&amp;cbBenjamini=true&amp;count=2&amp;rowids=&amp;d-16544-o=1&amp;d-16544-p=1&amp;annot=55&amp;cbFDR=true&amp;ease=0.1&amp;numRecords=1000&amp;heading=" TargetMode="External"/><Relationship Id="rId2" Type="http://schemas.openxmlformats.org/officeDocument/2006/relationships/hyperlink" Target="https://david.ncifcrf.gov/chartReport.jsp?visited=yes&amp;d-16544-s=6&amp;cbBenjamini=true&amp;count=2&amp;rowids=&amp;d-16544-o=1&amp;d-16544-p=1&amp;annot=55&amp;cbFDR=true&amp;ease=0.1&amp;numRecords=1000&amp;heading=" TargetMode="External"/><Relationship Id="rId1" Type="http://schemas.openxmlformats.org/officeDocument/2006/relationships/hyperlink" Target="https://david.ncifcrf.gov/chartReport.jsp?visited=yes&amp;d-16544-s=5&amp;cbBenjamini=true&amp;count=2&amp;rowids=&amp;d-16544-o=1&amp;d-16544-p=1&amp;annot=55&amp;cbFDR=true&amp;ease=0.1&amp;numRecords=1000&amp;heading=" TargetMode="External"/><Relationship Id="rId4" Type="http://schemas.openxmlformats.org/officeDocument/2006/relationships/hyperlink" Target="https://david.ncifcrf.gov/chartReport.jsp?visited=yes&amp;d-16544-s=7&amp;cbBenjamini=true&amp;count=2&amp;rowids=&amp;d-16544-o=1&amp;d-16544-p=1&amp;annot=55&amp;cbFDR=true&amp;ease=0.1&amp;numRecords=1000&amp;heading=" TargetMode="Externa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"/>
  <sheetViews>
    <sheetView topLeftCell="B1" workbookViewId="0">
      <selection activeCell="C34" sqref="C34"/>
    </sheetView>
  </sheetViews>
  <sheetFormatPr baseColWidth="10" defaultColWidth="8.85546875" defaultRowHeight="15"/>
  <cols>
    <col min="1" max="1" width="8.85546875" style="8"/>
    <col min="2" max="2" width="20.28515625" style="8" bestFit="1" customWidth="1"/>
    <col min="3" max="3" width="19.7109375" style="8" customWidth="1"/>
    <col min="4" max="5" width="14.85546875" style="8" customWidth="1"/>
    <col min="6" max="6" width="17.85546875" style="8" customWidth="1"/>
    <col min="7" max="8" width="17.85546875" style="105" customWidth="1"/>
    <col min="9" max="9" width="16.28515625" style="8" customWidth="1"/>
    <col min="10" max="10" width="16.5703125" style="8" bestFit="1" customWidth="1"/>
    <col min="11" max="11" width="15.85546875" style="8" customWidth="1"/>
    <col min="12" max="16384" width="8.85546875" style="8"/>
  </cols>
  <sheetData>
    <row r="3" spans="2:10">
      <c r="C3" s="10" t="s">
        <v>6</v>
      </c>
      <c r="D3" s="10" t="s">
        <v>0</v>
      </c>
      <c r="E3" s="10" t="s">
        <v>1</v>
      </c>
      <c r="F3" s="10" t="s">
        <v>2</v>
      </c>
      <c r="G3" s="104" t="s">
        <v>1614</v>
      </c>
      <c r="H3" s="104" t="s">
        <v>1615</v>
      </c>
      <c r="I3" s="10" t="s">
        <v>3</v>
      </c>
      <c r="J3" s="10" t="s">
        <v>4</v>
      </c>
    </row>
    <row r="4" spans="2:10">
      <c r="B4" s="128" t="s">
        <v>5</v>
      </c>
      <c r="C4" s="11">
        <v>1</v>
      </c>
      <c r="D4" s="12">
        <v>0.24633333333333332</v>
      </c>
      <c r="E4" s="12">
        <v>0.66966666666666674</v>
      </c>
      <c r="F4" s="12">
        <v>0.25133333333333335</v>
      </c>
      <c r="G4" s="12">
        <v>0.7360000000000001</v>
      </c>
      <c r="H4" s="12">
        <v>0.27900000000000003</v>
      </c>
      <c r="I4" s="12">
        <v>0.56566666666665999</v>
      </c>
      <c r="J4" s="12">
        <v>0.27166666666666667</v>
      </c>
    </row>
    <row r="5" spans="2:10">
      <c r="B5" s="128"/>
      <c r="C5" s="11">
        <v>2</v>
      </c>
      <c r="D5" s="12">
        <v>0.20124999999999998</v>
      </c>
      <c r="E5" s="12">
        <v>0.5245833333333334</v>
      </c>
      <c r="F5" s="12">
        <v>0.19500000000000001</v>
      </c>
      <c r="G5" s="12">
        <v>0.59958333333333325</v>
      </c>
      <c r="H5" s="12">
        <v>0.22500000000000001</v>
      </c>
      <c r="I5" s="12">
        <v>0.51265833333333299</v>
      </c>
      <c r="J5" s="12">
        <v>0.19</v>
      </c>
    </row>
    <row r="6" spans="2:10">
      <c r="B6" s="128"/>
      <c r="C6" s="11">
        <v>3</v>
      </c>
      <c r="D6" s="12">
        <v>0.23849999999999999</v>
      </c>
      <c r="E6" s="12">
        <v>0.53075000000000006</v>
      </c>
      <c r="F6" s="12">
        <v>0.191</v>
      </c>
      <c r="G6" s="12">
        <v>0.47</v>
      </c>
      <c r="H6" s="12">
        <v>0.186</v>
      </c>
      <c r="I6" s="12">
        <v>0.68980066666666595</v>
      </c>
      <c r="J6" s="12">
        <v>0.20200000000000001</v>
      </c>
    </row>
    <row r="7" spans="2:10">
      <c r="B7" s="128"/>
      <c r="C7" s="11">
        <v>4</v>
      </c>
      <c r="D7" s="12">
        <v>0.29899999999999999</v>
      </c>
      <c r="E7" s="12">
        <v>0.89900000000000002</v>
      </c>
      <c r="G7" s="12">
        <v>0.874</v>
      </c>
      <c r="I7" s="12">
        <v>0.73099899999999995</v>
      </c>
      <c r="J7" s="11"/>
    </row>
    <row r="8" spans="2:10">
      <c r="B8" s="128"/>
      <c r="C8" s="11">
        <v>5</v>
      </c>
      <c r="D8" s="12">
        <v>0.34200000000000003</v>
      </c>
      <c r="E8" s="12"/>
      <c r="F8" s="12"/>
      <c r="G8" s="12"/>
      <c r="H8" s="12"/>
      <c r="I8" s="11"/>
      <c r="J8" s="11"/>
    </row>
    <row r="9" spans="2:10">
      <c r="B9" s="128"/>
      <c r="C9" s="11">
        <v>6</v>
      </c>
      <c r="D9" s="12">
        <v>0.25600000000000001</v>
      </c>
      <c r="E9" s="12"/>
      <c r="F9" s="12"/>
      <c r="G9" s="12"/>
      <c r="H9" s="12"/>
      <c r="I9" s="11"/>
      <c r="J9" s="11"/>
    </row>
    <row r="10" spans="2:10">
      <c r="B10" s="128"/>
      <c r="C10" s="11">
        <v>7</v>
      </c>
      <c r="D10" s="12">
        <v>0.29866666666666664</v>
      </c>
      <c r="E10" s="12"/>
      <c r="F10" s="12"/>
      <c r="G10" s="12"/>
      <c r="H10" s="12"/>
      <c r="I10" s="11"/>
      <c r="J10" s="11"/>
    </row>
    <row r="13" spans="2:10">
      <c r="C13" s="10" t="s">
        <v>6</v>
      </c>
      <c r="D13" s="10" t="s">
        <v>0</v>
      </c>
      <c r="E13" s="10" t="s">
        <v>1</v>
      </c>
      <c r="F13" s="10" t="s">
        <v>2</v>
      </c>
      <c r="G13" s="104" t="s">
        <v>1614</v>
      </c>
      <c r="H13" s="104" t="s">
        <v>1615</v>
      </c>
      <c r="I13" s="10" t="s">
        <v>3</v>
      </c>
      <c r="J13" s="10" t="s">
        <v>4</v>
      </c>
    </row>
    <row r="14" spans="2:10">
      <c r="B14" s="128" t="s">
        <v>8</v>
      </c>
      <c r="C14" s="11">
        <v>1</v>
      </c>
      <c r="D14" s="12">
        <v>0.25766666666666665</v>
      </c>
      <c r="E14" s="12">
        <v>0.35933333333333328</v>
      </c>
      <c r="F14" s="12">
        <v>0.26900000000000002</v>
      </c>
      <c r="G14" s="12">
        <v>0.36099999999999999</v>
      </c>
      <c r="H14" s="12">
        <v>0.26633333333333337</v>
      </c>
      <c r="I14" s="12">
        <v>0.28933333333333328</v>
      </c>
      <c r="J14" s="12">
        <v>0.29466666666666663</v>
      </c>
    </row>
    <row r="15" spans="2:10">
      <c r="B15" s="128"/>
      <c r="C15" s="11">
        <v>2</v>
      </c>
      <c r="D15" s="12">
        <v>0.14824999999999999</v>
      </c>
      <c r="E15" s="12">
        <v>0.26524999999999999</v>
      </c>
      <c r="F15" s="12">
        <v>0.23449999999999999</v>
      </c>
      <c r="G15" s="12">
        <v>0.29791666666666661</v>
      </c>
      <c r="H15" s="12">
        <v>0.2175</v>
      </c>
      <c r="I15" s="12">
        <v>0.37558333333333332</v>
      </c>
      <c r="J15" s="12">
        <v>0.28999999999999998</v>
      </c>
    </row>
    <row r="16" spans="2:10">
      <c r="B16" s="128"/>
      <c r="C16" s="11">
        <v>3</v>
      </c>
      <c r="D16" s="12">
        <v>0.23791666666666667</v>
      </c>
      <c r="E16" s="12">
        <v>0.2734166666666667</v>
      </c>
      <c r="F16" s="12">
        <v>0.19400000000000001</v>
      </c>
      <c r="G16" s="12">
        <v>0.25700000000000006</v>
      </c>
      <c r="H16" s="12">
        <v>0.188</v>
      </c>
      <c r="I16" s="12">
        <v>0.27400000000000002</v>
      </c>
      <c r="J16" s="12">
        <v>0.19600000000000001</v>
      </c>
    </row>
    <row r="17" spans="2:10">
      <c r="B17" s="128"/>
      <c r="C17" s="11">
        <v>4</v>
      </c>
      <c r="D17" s="12">
        <v>0.19800000000000001</v>
      </c>
      <c r="E17" s="12">
        <v>0.26100000000000001</v>
      </c>
      <c r="G17" s="12">
        <v>0.216</v>
      </c>
      <c r="I17" s="12">
        <v>0.224</v>
      </c>
      <c r="J17" s="11"/>
    </row>
    <row r="18" spans="2:10">
      <c r="B18" s="128"/>
      <c r="C18" s="11">
        <v>5</v>
      </c>
      <c r="D18" s="12">
        <v>0.28899999999999998</v>
      </c>
      <c r="E18" s="12"/>
      <c r="F18" s="12"/>
      <c r="G18" s="12"/>
      <c r="H18" s="12"/>
      <c r="I18" s="11"/>
      <c r="J18" s="11"/>
    </row>
    <row r="19" spans="2:10">
      <c r="B19" s="128"/>
      <c r="C19" s="11">
        <v>6</v>
      </c>
      <c r="D19" s="12">
        <v>0.24883333333333332</v>
      </c>
      <c r="E19" s="12"/>
      <c r="F19" s="12"/>
      <c r="G19" s="12"/>
      <c r="H19" s="12"/>
      <c r="I19" s="11"/>
      <c r="J19" s="11"/>
    </row>
    <row r="20" spans="2:10">
      <c r="B20" s="128"/>
      <c r="C20" s="11">
        <v>7</v>
      </c>
      <c r="D20" s="12">
        <v>0.20333333333333334</v>
      </c>
      <c r="E20" s="12"/>
      <c r="F20" s="12"/>
      <c r="G20" s="12"/>
      <c r="H20" s="12"/>
      <c r="I20" s="11"/>
      <c r="J20" s="11"/>
    </row>
  </sheetData>
  <mergeCells count="2">
    <mergeCell ref="B4:B10"/>
    <mergeCell ref="B14:B20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8"/>
  <sheetViews>
    <sheetView workbookViewId="0">
      <selection activeCell="C5" sqref="C5:N5"/>
    </sheetView>
  </sheetViews>
  <sheetFormatPr baseColWidth="10" defaultColWidth="8.85546875" defaultRowHeight="15"/>
  <sheetData>
    <row r="3" spans="2:14" ht="15.75" thickBot="1"/>
    <row r="4" spans="2:14">
      <c r="C4" s="129" t="s">
        <v>9</v>
      </c>
      <c r="D4" s="130"/>
      <c r="E4" s="131"/>
      <c r="F4" s="132" t="s">
        <v>11</v>
      </c>
      <c r="G4" s="133"/>
      <c r="H4" s="134"/>
      <c r="I4" s="132" t="s">
        <v>10</v>
      </c>
      <c r="J4" s="133"/>
      <c r="K4" s="134"/>
      <c r="L4" s="132" t="s">
        <v>12</v>
      </c>
      <c r="M4" s="133"/>
      <c r="N4" s="134"/>
    </row>
    <row r="5" spans="2:14">
      <c r="B5" s="19" t="s">
        <v>6</v>
      </c>
      <c r="C5" s="26" t="s">
        <v>15</v>
      </c>
      <c r="D5" s="10" t="s">
        <v>16</v>
      </c>
      <c r="E5" s="27" t="s">
        <v>17</v>
      </c>
      <c r="F5" s="26" t="s">
        <v>15</v>
      </c>
      <c r="G5" s="10" t="s">
        <v>16</v>
      </c>
      <c r="H5" s="27" t="s">
        <v>17</v>
      </c>
      <c r="I5" s="26" t="s">
        <v>15</v>
      </c>
      <c r="J5" s="10" t="s">
        <v>16</v>
      </c>
      <c r="K5" s="27" t="s">
        <v>17</v>
      </c>
      <c r="L5" s="26" t="s">
        <v>15</v>
      </c>
      <c r="M5" s="10" t="s">
        <v>16</v>
      </c>
      <c r="N5" s="27" t="s">
        <v>17</v>
      </c>
    </row>
    <row r="6" spans="2:14">
      <c r="B6" s="20">
        <v>1</v>
      </c>
      <c r="C6" s="13">
        <v>5.8</v>
      </c>
      <c r="D6" s="14">
        <v>31.1</v>
      </c>
      <c r="E6" s="15">
        <v>56</v>
      </c>
      <c r="F6" s="13">
        <v>2.8</v>
      </c>
      <c r="G6" s="14">
        <v>6.6</v>
      </c>
      <c r="H6" s="15">
        <v>17.899999999999999</v>
      </c>
      <c r="I6" s="13">
        <v>13.4</v>
      </c>
      <c r="J6" s="14">
        <v>40.700000000000003</v>
      </c>
      <c r="K6" s="15">
        <v>70.099999999999994</v>
      </c>
      <c r="L6" s="13">
        <v>5.6</v>
      </c>
      <c r="M6" s="14">
        <v>10.6</v>
      </c>
      <c r="N6" s="15">
        <v>28.3</v>
      </c>
    </row>
    <row r="7" spans="2:14">
      <c r="B7" s="20">
        <v>2</v>
      </c>
      <c r="C7" s="13">
        <v>7.6</v>
      </c>
      <c r="D7" s="14">
        <v>26.3</v>
      </c>
      <c r="E7" s="15">
        <v>61.9</v>
      </c>
      <c r="F7" s="13">
        <v>4.0999999999999996</v>
      </c>
      <c r="G7" s="14">
        <v>5.4333333333333336</v>
      </c>
      <c r="H7" s="15">
        <v>19.600000000000001</v>
      </c>
      <c r="I7" s="13">
        <v>11</v>
      </c>
      <c r="J7" s="14">
        <v>42.5</v>
      </c>
      <c r="K7" s="15">
        <v>71.5</v>
      </c>
      <c r="L7" s="13">
        <v>7.5</v>
      </c>
      <c r="M7" s="14">
        <v>14.8</v>
      </c>
      <c r="N7" s="15">
        <v>34.6</v>
      </c>
    </row>
    <row r="8" spans="2:14" ht="15.75" thickBot="1">
      <c r="B8" s="20">
        <v>3</v>
      </c>
      <c r="C8" s="21">
        <v>1.4</v>
      </c>
      <c r="D8" s="22">
        <v>30.5</v>
      </c>
      <c r="E8" s="23">
        <v>48.1</v>
      </c>
      <c r="F8" s="21">
        <v>1.2</v>
      </c>
      <c r="G8" s="22">
        <v>8.3000000000000007</v>
      </c>
      <c r="H8" s="23">
        <v>20.2</v>
      </c>
      <c r="I8" s="21">
        <v>2.7</v>
      </c>
      <c r="J8" s="22">
        <v>39.1</v>
      </c>
      <c r="K8" s="23">
        <v>47.5</v>
      </c>
      <c r="L8" s="21">
        <v>1.1000000000000001</v>
      </c>
      <c r="M8" s="22">
        <v>15.1</v>
      </c>
      <c r="N8" s="23">
        <v>22</v>
      </c>
    </row>
  </sheetData>
  <mergeCells count="4">
    <mergeCell ref="C4:E4"/>
    <mergeCell ref="I4:K4"/>
    <mergeCell ref="F4:H4"/>
    <mergeCell ref="L4:N4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9"/>
  <sheetViews>
    <sheetView workbookViewId="0">
      <selection activeCell="B6" sqref="B6"/>
    </sheetView>
  </sheetViews>
  <sheetFormatPr baseColWidth="10" defaultColWidth="8.85546875" defaultRowHeight="15"/>
  <sheetData>
    <row r="3" spans="2:8" ht="15.75" thickBot="1"/>
    <row r="4" spans="2:8">
      <c r="C4" s="132" t="s">
        <v>13</v>
      </c>
      <c r="D4" s="133"/>
      <c r="E4" s="134"/>
      <c r="F4" s="132" t="s">
        <v>14</v>
      </c>
      <c r="G4" s="133"/>
      <c r="H4" s="134"/>
    </row>
    <row r="5" spans="2:8">
      <c r="C5" s="26" t="s">
        <v>15</v>
      </c>
      <c r="D5" s="10" t="s">
        <v>16</v>
      </c>
      <c r="E5" s="27" t="s">
        <v>17</v>
      </c>
      <c r="F5" s="26" t="s">
        <v>15</v>
      </c>
      <c r="G5" s="10" t="s">
        <v>16</v>
      </c>
      <c r="H5" s="27" t="s">
        <v>17</v>
      </c>
    </row>
    <row r="6" spans="2:8">
      <c r="B6" s="19" t="s">
        <v>6</v>
      </c>
      <c r="C6" s="13">
        <v>2.09</v>
      </c>
      <c r="D6" s="14">
        <v>26.2</v>
      </c>
      <c r="E6" s="15">
        <v>64.5</v>
      </c>
      <c r="F6" s="13">
        <v>3.24</v>
      </c>
      <c r="G6" s="14">
        <v>24.7</v>
      </c>
      <c r="H6" s="15">
        <v>62.5</v>
      </c>
    </row>
    <row r="7" spans="2:8">
      <c r="B7" s="20">
        <v>1</v>
      </c>
      <c r="C7" s="13">
        <v>6.4</v>
      </c>
      <c r="D7" s="14">
        <v>20.7</v>
      </c>
      <c r="E7" s="15">
        <v>67.3</v>
      </c>
      <c r="F7" s="13">
        <v>4.0999999999999996</v>
      </c>
      <c r="G7" s="14">
        <v>33.799999999999997</v>
      </c>
      <c r="H7" s="15">
        <v>73.3</v>
      </c>
    </row>
    <row r="8" spans="2:8">
      <c r="B8" s="20">
        <v>2</v>
      </c>
      <c r="C8" s="24">
        <v>10.6</v>
      </c>
      <c r="D8" s="16">
        <v>46.3</v>
      </c>
      <c r="E8" s="25">
        <v>76.3</v>
      </c>
      <c r="F8" s="17">
        <v>11.8</v>
      </c>
      <c r="G8" s="11">
        <v>51.3</v>
      </c>
      <c r="H8" s="18">
        <v>86.7</v>
      </c>
    </row>
    <row r="9" spans="2:8" ht="15.75" thickBot="1">
      <c r="B9" s="20">
        <v>3</v>
      </c>
      <c r="C9" s="21">
        <v>1.9</v>
      </c>
      <c r="D9" s="22">
        <v>16.8</v>
      </c>
      <c r="E9" s="23">
        <v>26.9</v>
      </c>
      <c r="F9" s="21">
        <v>6.38</v>
      </c>
      <c r="G9" s="22">
        <v>18.2</v>
      </c>
      <c r="H9" s="23">
        <v>27.1</v>
      </c>
    </row>
  </sheetData>
  <mergeCells count="2">
    <mergeCell ref="C4:E4"/>
    <mergeCell ref="F4:H4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G9"/>
  <sheetViews>
    <sheetView workbookViewId="0">
      <selection activeCell="G13" sqref="G13"/>
    </sheetView>
  </sheetViews>
  <sheetFormatPr baseColWidth="10" defaultColWidth="8.85546875" defaultRowHeight="15"/>
  <cols>
    <col min="3" max="3" width="2.140625" bestFit="1" customWidth="1"/>
    <col min="5" max="5" width="12.42578125" bestFit="1" customWidth="1"/>
    <col min="7" max="7" width="13.42578125" bestFit="1" customWidth="1"/>
  </cols>
  <sheetData>
    <row r="6" spans="3:7">
      <c r="C6" s="104" t="s">
        <v>6</v>
      </c>
      <c r="D6" s="104" t="s">
        <v>7</v>
      </c>
      <c r="E6" s="104" t="s">
        <v>1618</v>
      </c>
      <c r="F6" s="104" t="s">
        <v>25</v>
      </c>
      <c r="G6" s="104" t="s">
        <v>1619</v>
      </c>
    </row>
    <row r="7" spans="3:7">
      <c r="C7" s="11">
        <v>1</v>
      </c>
      <c r="D7" s="11">
        <v>1002.93</v>
      </c>
      <c r="E7" s="11">
        <v>571.51</v>
      </c>
      <c r="F7" s="11">
        <v>605.36</v>
      </c>
      <c r="G7" s="11">
        <v>444.5</v>
      </c>
    </row>
    <row r="8" spans="3:7">
      <c r="C8" s="11">
        <v>2</v>
      </c>
      <c r="D8" s="11">
        <v>1420</v>
      </c>
      <c r="E8" s="11">
        <v>418.5</v>
      </c>
      <c r="F8" s="11">
        <v>653</v>
      </c>
      <c r="G8" s="11">
        <v>582</v>
      </c>
    </row>
    <row r="9" spans="3:7">
      <c r="C9" s="11">
        <v>3</v>
      </c>
      <c r="D9" s="11">
        <v>1138.4000000000001</v>
      </c>
      <c r="E9" s="11">
        <v>655.7</v>
      </c>
      <c r="F9" s="11">
        <v>622.08000000000004</v>
      </c>
      <c r="G9" s="11">
        <v>671.25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G12"/>
  <sheetViews>
    <sheetView workbookViewId="0">
      <selection activeCell="C5" sqref="C5:G8"/>
    </sheetView>
  </sheetViews>
  <sheetFormatPr baseColWidth="10" defaultColWidth="8.85546875" defaultRowHeight="15"/>
  <cols>
    <col min="1" max="2" width="8.85546875" style="8"/>
    <col min="3" max="3" width="2.140625" style="8" bestFit="1" customWidth="1"/>
    <col min="4" max="4" width="16.85546875" style="8" bestFit="1" customWidth="1"/>
    <col min="5" max="5" width="29" style="8" bestFit="1" customWidth="1"/>
    <col min="6" max="6" width="18" style="8" bestFit="1" customWidth="1"/>
    <col min="7" max="7" width="30.140625" style="8" bestFit="1" customWidth="1"/>
    <col min="8" max="16384" width="8.85546875" style="8"/>
  </cols>
  <sheetData>
    <row r="5" spans="3:7">
      <c r="C5" s="64" t="s">
        <v>6</v>
      </c>
      <c r="D5" s="64" t="s">
        <v>1562</v>
      </c>
      <c r="E5" s="64" t="s">
        <v>1563</v>
      </c>
      <c r="F5" s="64" t="s">
        <v>1564</v>
      </c>
      <c r="G5" s="64" t="s">
        <v>1565</v>
      </c>
    </row>
    <row r="6" spans="3:7">
      <c r="C6" s="11">
        <v>1</v>
      </c>
      <c r="D6" s="11">
        <v>3753.48</v>
      </c>
      <c r="E6" s="11">
        <v>2289.35</v>
      </c>
      <c r="F6" s="11"/>
      <c r="G6" s="11"/>
    </row>
    <row r="7" spans="3:7">
      <c r="C7" s="11">
        <v>2</v>
      </c>
      <c r="D7" s="11">
        <v>4015.12</v>
      </c>
      <c r="E7" s="11">
        <v>2614.54</v>
      </c>
      <c r="F7" s="11">
        <v>1222.02</v>
      </c>
      <c r="G7" s="11">
        <v>1158.47</v>
      </c>
    </row>
    <row r="8" spans="3:7">
      <c r="C8" s="11">
        <v>3</v>
      </c>
      <c r="D8" s="11">
        <v>3989.16</v>
      </c>
      <c r="E8" s="11">
        <v>2396.3000000000002</v>
      </c>
      <c r="F8" s="11">
        <v>1062.06</v>
      </c>
      <c r="G8" s="11">
        <v>921.94</v>
      </c>
    </row>
    <row r="9" spans="3:7">
      <c r="C9" s="11">
        <v>4</v>
      </c>
      <c r="D9" s="11">
        <v>4145.3999999999996</v>
      </c>
      <c r="E9" s="11">
        <v>2434.64</v>
      </c>
      <c r="F9" s="28">
        <v>2902.22</v>
      </c>
      <c r="G9" s="28">
        <v>2772.95</v>
      </c>
    </row>
    <row r="10" spans="3:7">
      <c r="C10" s="11">
        <v>5</v>
      </c>
      <c r="D10" s="11">
        <v>4484.66</v>
      </c>
      <c r="E10" s="11">
        <v>2194.6</v>
      </c>
      <c r="F10" s="28">
        <v>2712.81</v>
      </c>
      <c r="G10" s="28">
        <v>2804.88</v>
      </c>
    </row>
    <row r="11" spans="3:7">
      <c r="C11" s="11">
        <v>6</v>
      </c>
      <c r="D11" s="11">
        <v>9897.99</v>
      </c>
      <c r="E11" s="11">
        <v>2283.4299999999998</v>
      </c>
      <c r="F11" s="28">
        <v>3417.13</v>
      </c>
      <c r="G11" s="28">
        <v>2725.52</v>
      </c>
    </row>
    <row r="12" spans="3:7">
      <c r="C12" s="11">
        <v>7</v>
      </c>
      <c r="D12" s="11">
        <v>9357.9699999999993</v>
      </c>
      <c r="E12" s="28">
        <v>5629.6</v>
      </c>
      <c r="F12" s="28">
        <v>3545.16</v>
      </c>
      <c r="G12" s="28">
        <v>2916.48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8"/>
  <sheetViews>
    <sheetView workbookViewId="0">
      <selection activeCell="E27" sqref="E27"/>
    </sheetView>
  </sheetViews>
  <sheetFormatPr baseColWidth="10" defaultColWidth="8.85546875" defaultRowHeight="15"/>
  <sheetData>
    <row r="4" spans="2:6">
      <c r="B4" s="10" t="s">
        <v>6</v>
      </c>
      <c r="C4" s="10" t="s">
        <v>7</v>
      </c>
      <c r="D4" s="10" t="s">
        <v>25</v>
      </c>
      <c r="E4" s="10" t="s">
        <v>27</v>
      </c>
      <c r="F4" s="10" t="s">
        <v>26</v>
      </c>
    </row>
    <row r="5" spans="2:6">
      <c r="B5" s="11">
        <v>1</v>
      </c>
      <c r="C5" s="16">
        <v>467</v>
      </c>
      <c r="D5" s="29">
        <v>164.2688</v>
      </c>
      <c r="E5" s="16">
        <v>218</v>
      </c>
      <c r="F5" s="16">
        <v>479</v>
      </c>
    </row>
    <row r="6" spans="2:6">
      <c r="B6" s="11">
        <v>2</v>
      </c>
      <c r="C6" s="16">
        <v>640.64</v>
      </c>
      <c r="D6" s="29">
        <v>300.44</v>
      </c>
      <c r="E6" s="16">
        <v>236.8</v>
      </c>
      <c r="F6" s="16">
        <v>594.55999999999995</v>
      </c>
    </row>
    <row r="7" spans="2:6">
      <c r="B7" s="11">
        <v>3</v>
      </c>
      <c r="C7" s="16">
        <v>652.79999999999995</v>
      </c>
      <c r="D7" s="29">
        <v>207.32</v>
      </c>
      <c r="E7" s="16">
        <v>241.28</v>
      </c>
      <c r="F7" s="16">
        <v>591.04</v>
      </c>
    </row>
    <row r="8" spans="2:6">
      <c r="B8" s="28">
        <v>4</v>
      </c>
      <c r="C8" s="16">
        <v>578.21</v>
      </c>
      <c r="D8" s="29">
        <v>308.36</v>
      </c>
      <c r="E8" s="16">
        <v>232.16</v>
      </c>
      <c r="F8" s="16">
        <v>487.76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F9"/>
  <sheetViews>
    <sheetView workbookViewId="0">
      <selection activeCell="M39" sqref="M39"/>
    </sheetView>
  </sheetViews>
  <sheetFormatPr baseColWidth="10" defaultColWidth="8.85546875" defaultRowHeight="15"/>
  <cols>
    <col min="1" max="1" width="8.85546875" style="8"/>
    <col min="2" max="2" width="2.140625" style="8" bestFit="1" customWidth="1"/>
    <col min="3" max="3" width="6" style="8" bestFit="1" customWidth="1"/>
    <col min="4" max="4" width="5.42578125" style="8" bestFit="1" customWidth="1"/>
    <col min="5" max="5" width="10.28515625" style="8" bestFit="1" customWidth="1"/>
    <col min="6" max="6" width="7.42578125" style="8" bestFit="1" customWidth="1"/>
    <col min="7" max="16384" width="8.85546875" style="8"/>
  </cols>
  <sheetData>
    <row r="6" spans="2:6">
      <c r="B6" s="10" t="s">
        <v>6</v>
      </c>
      <c r="C6" s="10" t="s">
        <v>18</v>
      </c>
      <c r="D6" s="10" t="s">
        <v>22</v>
      </c>
      <c r="E6" s="10" t="s">
        <v>23</v>
      </c>
      <c r="F6" s="10" t="s">
        <v>24</v>
      </c>
    </row>
    <row r="7" spans="2:6">
      <c r="B7" s="11">
        <v>1</v>
      </c>
      <c r="C7" s="11">
        <v>33.21</v>
      </c>
      <c r="D7" s="11">
        <v>40.799999999999997</v>
      </c>
      <c r="E7" s="11">
        <v>20.3</v>
      </c>
      <c r="F7" s="11">
        <v>34.9</v>
      </c>
    </row>
    <row r="8" spans="2:6">
      <c r="B8" s="11">
        <v>2</v>
      </c>
      <c r="C8" s="11">
        <v>35.53</v>
      </c>
      <c r="D8" s="11">
        <v>41.3</v>
      </c>
      <c r="E8" s="11">
        <v>21.2</v>
      </c>
      <c r="F8" s="11">
        <v>16</v>
      </c>
    </row>
    <row r="9" spans="2:6">
      <c r="B9" s="11">
        <v>3</v>
      </c>
      <c r="C9" s="11">
        <v>33.89</v>
      </c>
      <c r="D9" s="11">
        <v>38.1</v>
      </c>
      <c r="E9" s="11">
        <v>20</v>
      </c>
      <c r="F9" s="11">
        <v>15.3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6:K9"/>
  <sheetViews>
    <sheetView workbookViewId="0">
      <selection activeCell="I25" sqref="I25"/>
    </sheetView>
  </sheetViews>
  <sheetFormatPr baseColWidth="10" defaultColWidth="8.85546875" defaultRowHeight="15"/>
  <sheetData>
    <row r="6" spans="10:11">
      <c r="J6" s="100">
        <v>1</v>
      </c>
      <c r="K6" t="s">
        <v>1567</v>
      </c>
    </row>
    <row r="7" spans="10:11">
      <c r="J7" s="100">
        <v>2</v>
      </c>
      <c r="K7" t="s">
        <v>1568</v>
      </c>
    </row>
    <row r="8" spans="10:11">
      <c r="J8" s="100">
        <v>3</v>
      </c>
      <c r="K8" t="s">
        <v>1569</v>
      </c>
    </row>
    <row r="9" spans="10:11">
      <c r="J9" s="100">
        <v>4</v>
      </c>
      <c r="K9" t="s">
        <v>1570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8"/>
  <sheetViews>
    <sheetView workbookViewId="0">
      <selection activeCell="K34" sqref="K34"/>
    </sheetView>
  </sheetViews>
  <sheetFormatPr baseColWidth="10" defaultColWidth="8.85546875" defaultRowHeight="15"/>
  <cols>
    <col min="3" max="3" width="8" bestFit="1" customWidth="1"/>
    <col min="4" max="4" width="12.42578125" bestFit="1" customWidth="1"/>
    <col min="5" max="5" width="5" bestFit="1" customWidth="1"/>
    <col min="6" max="6" width="10.42578125" bestFit="1" customWidth="1"/>
  </cols>
  <sheetData>
    <row r="5" spans="2:6">
      <c r="B5" s="10" t="s">
        <v>6</v>
      </c>
      <c r="C5" s="10" t="s">
        <v>18</v>
      </c>
      <c r="D5" s="10" t="s">
        <v>19</v>
      </c>
      <c r="E5" s="10" t="s">
        <v>20</v>
      </c>
      <c r="F5" s="10" t="s">
        <v>21</v>
      </c>
    </row>
    <row r="6" spans="2:6">
      <c r="B6" s="11">
        <v>1</v>
      </c>
      <c r="C6" s="11">
        <v>9760</v>
      </c>
      <c r="D6" s="11">
        <v>7293.77</v>
      </c>
      <c r="E6" s="11">
        <v>6441.6</v>
      </c>
      <c r="F6" s="11">
        <v>4614.6499999999996</v>
      </c>
    </row>
    <row r="7" spans="2:6">
      <c r="B7" s="11">
        <v>2</v>
      </c>
      <c r="C7" s="11">
        <v>9897.99</v>
      </c>
      <c r="D7" s="11">
        <v>7813.86</v>
      </c>
      <c r="E7" s="11">
        <v>3417.13</v>
      </c>
      <c r="F7" s="11">
        <v>3139.37</v>
      </c>
    </row>
    <row r="8" spans="2:6">
      <c r="B8" s="11">
        <v>3</v>
      </c>
      <c r="C8" s="11">
        <v>9357.9699999999993</v>
      </c>
      <c r="D8" s="11">
        <v>7869.04</v>
      </c>
      <c r="E8" s="11">
        <v>3545.16</v>
      </c>
      <c r="F8" s="11">
        <v>3317.93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6"/>
  <sheetViews>
    <sheetView workbookViewId="0">
      <selection activeCell="H4" sqref="H4"/>
    </sheetView>
  </sheetViews>
  <sheetFormatPr baseColWidth="10" defaultColWidth="8.85546875" defaultRowHeight="15"/>
  <cols>
    <col min="3" max="3" width="2.140625" bestFit="1" customWidth="1"/>
    <col min="4" max="4" width="5.5703125" bestFit="1" customWidth="1"/>
    <col min="5" max="5" width="12.42578125" bestFit="1" customWidth="1"/>
    <col min="6" max="6" width="7.7109375" bestFit="1" customWidth="1"/>
    <col min="7" max="7" width="15.140625" bestFit="1" customWidth="1"/>
    <col min="8" max="8" width="9.85546875" bestFit="1" customWidth="1"/>
    <col min="9" max="9" width="17.42578125" bestFit="1" customWidth="1"/>
  </cols>
  <sheetData>
    <row r="3" spans="3:9">
      <c r="C3" s="101" t="s">
        <v>6</v>
      </c>
      <c r="D3" s="101" t="s">
        <v>18</v>
      </c>
      <c r="E3" s="101" t="s">
        <v>19</v>
      </c>
      <c r="F3" s="101" t="s">
        <v>1308</v>
      </c>
      <c r="G3" s="101" t="s">
        <v>1566</v>
      </c>
      <c r="H3" s="101" t="s">
        <v>1639</v>
      </c>
      <c r="I3" s="101" t="s">
        <v>1640</v>
      </c>
    </row>
    <row r="4" spans="3:9">
      <c r="C4" s="65">
        <v>1</v>
      </c>
      <c r="D4" s="14">
        <v>80.05</v>
      </c>
      <c r="E4" s="14">
        <v>52.25</v>
      </c>
      <c r="F4" s="14">
        <v>24.5</v>
      </c>
      <c r="G4" s="14">
        <v>19.95</v>
      </c>
      <c r="H4" s="14">
        <v>32.799999999999997</v>
      </c>
      <c r="I4" s="11">
        <v>34.03</v>
      </c>
    </row>
    <row r="5" spans="3:9">
      <c r="C5" s="65">
        <v>2</v>
      </c>
      <c r="D5" s="14">
        <v>92.19</v>
      </c>
      <c r="E5" s="14">
        <v>56</v>
      </c>
      <c r="F5" s="14">
        <v>37</v>
      </c>
      <c r="G5" s="14">
        <v>27.25</v>
      </c>
      <c r="H5" s="14">
        <v>44.5</v>
      </c>
      <c r="I5" s="14">
        <v>35.28</v>
      </c>
    </row>
    <row r="6" spans="3:9">
      <c r="C6" s="65">
        <v>3</v>
      </c>
      <c r="D6" s="14">
        <v>92.86</v>
      </c>
      <c r="E6" s="14">
        <v>60</v>
      </c>
      <c r="F6" s="14">
        <v>33.5</v>
      </c>
      <c r="G6" s="14">
        <v>27.45</v>
      </c>
      <c r="H6" s="14">
        <v>46.65</v>
      </c>
      <c r="I6" s="14">
        <v>34.299999999999997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workbookViewId="0">
      <selection activeCell="I20" sqref="I20"/>
    </sheetView>
  </sheetViews>
  <sheetFormatPr baseColWidth="10" defaultColWidth="11.42578125" defaultRowHeight="15"/>
  <cols>
    <col min="1" max="1" width="6.140625" bestFit="1" customWidth="1"/>
    <col min="2" max="2" width="9.5703125" bestFit="1" customWidth="1"/>
    <col min="3" max="4" width="12.5703125" bestFit="1" customWidth="1"/>
    <col min="5" max="5" width="13.140625" bestFit="1" customWidth="1"/>
    <col min="6" max="6" width="8.140625" bestFit="1" customWidth="1"/>
    <col min="7" max="7" width="8.140625" customWidth="1"/>
    <col min="8" max="8" width="9.5703125" bestFit="1" customWidth="1"/>
    <col min="9" max="9" width="8.7109375" bestFit="1" customWidth="1"/>
    <col min="10" max="10" width="15.140625" bestFit="1" customWidth="1"/>
    <col min="11" max="11" width="11.140625" bestFit="1" customWidth="1"/>
    <col min="12" max="12" width="6.5703125" bestFit="1" customWidth="1"/>
    <col min="13" max="14" width="15" bestFit="1" customWidth="1"/>
    <col min="15" max="15" width="10" bestFit="1" customWidth="1"/>
    <col min="16" max="16" width="15" bestFit="1" customWidth="1"/>
    <col min="17" max="17" width="15.140625" bestFit="1" customWidth="1"/>
    <col min="18" max="18" width="15" bestFit="1" customWidth="1"/>
  </cols>
  <sheetData>
    <row r="1" spans="1:18" ht="15.75" thickBot="1"/>
    <row r="2" spans="1:18">
      <c r="H2" s="136" t="s">
        <v>28</v>
      </c>
      <c r="I2" s="137"/>
      <c r="J2" s="138"/>
      <c r="K2" s="136" t="s">
        <v>41</v>
      </c>
      <c r="L2" s="137"/>
      <c r="M2" s="137"/>
      <c r="N2" s="138"/>
      <c r="O2" s="136" t="s">
        <v>42</v>
      </c>
      <c r="P2" s="137"/>
      <c r="Q2" s="137"/>
      <c r="R2" s="138"/>
    </row>
    <row r="3" spans="1:18" ht="15.75" thickBot="1">
      <c r="B3" s="122"/>
      <c r="C3" s="30" t="s">
        <v>29</v>
      </c>
      <c r="D3" s="30" t="s">
        <v>30</v>
      </c>
      <c r="E3" s="30" t="s">
        <v>31</v>
      </c>
      <c r="F3" s="31" t="s">
        <v>32</v>
      </c>
      <c r="G3" s="32"/>
      <c r="H3" s="33" t="s">
        <v>28</v>
      </c>
      <c r="I3" s="33" t="s">
        <v>33</v>
      </c>
      <c r="J3" s="34" t="s">
        <v>34</v>
      </c>
      <c r="K3" s="33" t="s">
        <v>41</v>
      </c>
      <c r="L3" s="33" t="s">
        <v>33</v>
      </c>
      <c r="M3" s="33" t="s">
        <v>43</v>
      </c>
      <c r="N3" s="34" t="s">
        <v>34</v>
      </c>
      <c r="O3" s="33" t="s">
        <v>42</v>
      </c>
      <c r="P3" s="33" t="s">
        <v>33</v>
      </c>
      <c r="Q3" s="33" t="s">
        <v>43</v>
      </c>
      <c r="R3" s="34" t="s">
        <v>34</v>
      </c>
    </row>
    <row r="4" spans="1:18">
      <c r="B4" s="35" t="s">
        <v>35</v>
      </c>
      <c r="C4" s="36">
        <v>93</v>
      </c>
      <c r="D4" s="36">
        <v>54</v>
      </c>
      <c r="E4" s="36">
        <v>39</v>
      </c>
      <c r="F4" s="36">
        <v>19</v>
      </c>
      <c r="G4" s="36"/>
      <c r="H4" s="37">
        <v>4.8947368421052628</v>
      </c>
      <c r="I4" s="37">
        <f>AVERAGE(H4:H6)</f>
        <v>5.0650601003617695</v>
      </c>
      <c r="J4" s="37">
        <v>1</v>
      </c>
      <c r="K4" s="37">
        <v>2.8421052631578947</v>
      </c>
      <c r="L4" s="37">
        <f>AVERAGE(K4:K6)</f>
        <v>2.9928229665071768</v>
      </c>
      <c r="M4" s="37">
        <v>0.59064051051760802</v>
      </c>
      <c r="N4" s="37">
        <v>1</v>
      </c>
      <c r="O4" s="37">
        <v>2.0526315789473686</v>
      </c>
      <c r="P4" s="37">
        <f>AVERAGE(O4:O6)</f>
        <v>2.0722371338545922</v>
      </c>
      <c r="Q4" s="37">
        <v>0.40935948948239193</v>
      </c>
      <c r="R4" s="38">
        <v>1</v>
      </c>
    </row>
    <row r="5" spans="1:18">
      <c r="B5" s="125" t="s">
        <v>36</v>
      </c>
      <c r="C5" s="11">
        <v>115</v>
      </c>
      <c r="D5" s="11">
        <v>69</v>
      </c>
      <c r="E5" s="11">
        <v>46</v>
      </c>
      <c r="F5" s="11">
        <v>22</v>
      </c>
      <c r="G5" s="11"/>
      <c r="H5" s="12">
        <v>5.2272727272727275</v>
      </c>
      <c r="I5" s="12"/>
      <c r="J5" s="12"/>
      <c r="K5" s="12">
        <v>3.1363636363636362</v>
      </c>
      <c r="L5" s="12"/>
      <c r="M5" s="12"/>
      <c r="N5" s="12"/>
      <c r="O5" s="12">
        <v>2.0909090909090908</v>
      </c>
      <c r="P5" s="12"/>
      <c r="Q5" s="12"/>
      <c r="R5" s="126"/>
    </row>
    <row r="6" spans="1:18" ht="15.75" thickBot="1">
      <c r="B6" s="39" t="s">
        <v>1641</v>
      </c>
      <c r="C6" s="40">
        <v>104</v>
      </c>
      <c r="D6" s="40">
        <v>61.5</v>
      </c>
      <c r="E6" s="40">
        <v>42.5</v>
      </c>
      <c r="F6" s="40">
        <v>20.5</v>
      </c>
      <c r="G6" s="40"/>
      <c r="H6" s="41">
        <f>C6/F6</f>
        <v>5.0731707317073171</v>
      </c>
      <c r="I6" s="41"/>
      <c r="J6" s="41"/>
      <c r="K6" s="41">
        <f>D6/F6</f>
        <v>3</v>
      </c>
      <c r="L6" s="41"/>
      <c r="M6" s="41"/>
      <c r="N6" s="41"/>
      <c r="O6" s="41">
        <f>E6/F6</f>
        <v>2.0731707317073171</v>
      </c>
      <c r="P6" s="41"/>
      <c r="Q6" s="41"/>
      <c r="R6" s="42"/>
    </row>
    <row r="7" spans="1:18">
      <c r="B7" s="35" t="s">
        <v>37</v>
      </c>
      <c r="C7" s="36">
        <v>21</v>
      </c>
      <c r="D7" s="36">
        <v>16</v>
      </c>
      <c r="E7" s="36">
        <v>5</v>
      </c>
      <c r="F7" s="36">
        <v>23</v>
      </c>
      <c r="G7" s="36"/>
      <c r="H7" s="37">
        <v>0.91304347826086951</v>
      </c>
      <c r="I7" s="37">
        <f>AVERAGE(H7:H9)</f>
        <v>0.53048418972332023</v>
      </c>
      <c r="J7" s="37">
        <v>0.10872776504680773</v>
      </c>
      <c r="K7" s="37">
        <v>0.69565217391304346</v>
      </c>
      <c r="L7" s="37">
        <f>AVERAGE(K7:K9)</f>
        <v>0.4112401185770751</v>
      </c>
      <c r="M7" s="37">
        <v>0.77407407407407403</v>
      </c>
      <c r="N7" s="37">
        <v>1.3105671898388986</v>
      </c>
      <c r="O7" s="37">
        <v>0.21739130434782608</v>
      </c>
      <c r="P7" s="37">
        <f>AVERAGE(O7:O9)</f>
        <v>0.11924407114624506</v>
      </c>
      <c r="Q7" s="37">
        <v>0.22592592592592592</v>
      </c>
      <c r="R7" s="38">
        <v>0.55190103498417575</v>
      </c>
    </row>
    <row r="8" spans="1:18">
      <c r="B8" s="125" t="s">
        <v>38</v>
      </c>
      <c r="C8" s="11">
        <v>6</v>
      </c>
      <c r="D8" s="11">
        <v>5</v>
      </c>
      <c r="E8" s="11">
        <v>1</v>
      </c>
      <c r="F8" s="11">
        <v>32</v>
      </c>
      <c r="G8" s="11"/>
      <c r="H8" s="12">
        <v>0.1875</v>
      </c>
      <c r="I8" s="12"/>
      <c r="J8" s="12"/>
      <c r="K8" s="12">
        <v>0.15625</v>
      </c>
      <c r="L8" s="12"/>
      <c r="M8" s="12"/>
      <c r="N8" s="12"/>
      <c r="O8" s="12">
        <v>3.125E-2</v>
      </c>
      <c r="P8" s="12"/>
      <c r="Q8" s="12"/>
      <c r="R8" s="126"/>
    </row>
    <row r="9" spans="1:18" ht="15.75" thickBot="1">
      <c r="B9" s="39" t="s">
        <v>1642</v>
      </c>
      <c r="C9" s="40">
        <v>13.5</v>
      </c>
      <c r="D9" s="40">
        <v>10.5</v>
      </c>
      <c r="E9" s="40">
        <v>3</v>
      </c>
      <c r="F9" s="40">
        <v>27.5</v>
      </c>
      <c r="G9" s="40"/>
      <c r="H9" s="41">
        <f>C9/F9</f>
        <v>0.49090909090909091</v>
      </c>
      <c r="I9" s="41"/>
      <c r="J9" s="41"/>
      <c r="K9" s="41">
        <f>D9/F9</f>
        <v>0.38181818181818183</v>
      </c>
      <c r="L9" s="41"/>
      <c r="M9" s="41"/>
      <c r="N9" s="41"/>
      <c r="O9" s="41">
        <f>E9/F9</f>
        <v>0.10909090909090909</v>
      </c>
      <c r="P9" s="41"/>
      <c r="Q9" s="41"/>
      <c r="R9" s="42"/>
    </row>
    <row r="10" spans="1:18">
      <c r="B10" s="35" t="s">
        <v>39</v>
      </c>
      <c r="C10" s="36">
        <v>12</v>
      </c>
      <c r="D10" s="36">
        <v>5</v>
      </c>
      <c r="E10" s="36">
        <v>7</v>
      </c>
      <c r="F10" s="36">
        <v>24</v>
      </c>
      <c r="G10" s="36"/>
      <c r="H10" s="37">
        <v>0.5</v>
      </c>
      <c r="I10" s="37">
        <f>AVERAGE(H10:H12)</f>
        <v>0.45833333333333331</v>
      </c>
      <c r="J10" s="37">
        <v>9.0561726936106521E-2</v>
      </c>
      <c r="K10" s="37">
        <v>0.20833333333333334</v>
      </c>
      <c r="L10" s="37">
        <f>AVERAGE(K10:K12)</f>
        <v>0.3125</v>
      </c>
      <c r="M10" s="37">
        <v>0.68181818181818177</v>
      </c>
      <c r="N10" s="37">
        <v>1.1543708392447889</v>
      </c>
      <c r="O10" s="37">
        <v>0.29166666666666669</v>
      </c>
      <c r="P10" s="37">
        <f>AVERAGE(O10:O12)</f>
        <v>0.14583333333333334</v>
      </c>
      <c r="Q10" s="37">
        <v>0.31818181818181818</v>
      </c>
      <c r="R10" s="38">
        <v>0.77726747847994948</v>
      </c>
    </row>
    <row r="11" spans="1:18">
      <c r="B11" s="125" t="s">
        <v>40</v>
      </c>
      <c r="C11" s="11">
        <v>10</v>
      </c>
      <c r="D11" s="11">
        <v>10</v>
      </c>
      <c r="E11" s="11">
        <v>0</v>
      </c>
      <c r="F11" s="11">
        <v>24</v>
      </c>
      <c r="G11" s="11"/>
      <c r="H11" s="12">
        <v>0.41666666666666669</v>
      </c>
      <c r="I11" s="12"/>
      <c r="J11" s="12"/>
      <c r="K11" s="12">
        <v>0.41666666666666669</v>
      </c>
      <c r="L11" s="12"/>
      <c r="M11" s="12"/>
      <c r="N11" s="12"/>
      <c r="O11" s="12">
        <v>0</v>
      </c>
      <c r="P11" s="12"/>
      <c r="Q11" s="12"/>
      <c r="R11" s="126"/>
    </row>
    <row r="12" spans="1:18" ht="15.75" thickBot="1">
      <c r="B12" s="39" t="s">
        <v>1643</v>
      </c>
      <c r="C12" s="40">
        <v>11</v>
      </c>
      <c r="D12" s="40">
        <v>7.5</v>
      </c>
      <c r="E12" s="40">
        <v>3.5</v>
      </c>
      <c r="F12" s="40">
        <v>24</v>
      </c>
      <c r="G12" s="40"/>
      <c r="H12" s="41">
        <f>C12/F12</f>
        <v>0.45833333333333331</v>
      </c>
      <c r="I12" s="41"/>
      <c r="J12" s="41"/>
      <c r="K12" s="41">
        <f>D12/F12</f>
        <v>0.3125</v>
      </c>
      <c r="L12" s="41"/>
      <c r="M12" s="41"/>
      <c r="N12" s="41"/>
      <c r="O12" s="41">
        <f>E12/F12</f>
        <v>0.14583333333333334</v>
      </c>
      <c r="P12" s="41"/>
      <c r="Q12" s="41"/>
      <c r="R12" s="42"/>
    </row>
    <row r="14" spans="1:18">
      <c r="A14" s="135" t="s">
        <v>44</v>
      </c>
      <c r="B14" s="44" t="s">
        <v>35</v>
      </c>
      <c r="C14" s="127">
        <f>H4/$H$4</f>
        <v>1</v>
      </c>
      <c r="D14" s="127">
        <f>K4/H4</f>
        <v>0.58064516129032262</v>
      </c>
      <c r="E14" s="127">
        <f>O4/H4</f>
        <v>0.41935483870967749</v>
      </c>
    </row>
    <row r="15" spans="1:18">
      <c r="A15" s="135"/>
      <c r="B15" s="44" t="s">
        <v>37</v>
      </c>
      <c r="C15" s="127">
        <f>H7/$H$4</f>
        <v>0.18653576437587657</v>
      </c>
      <c r="D15" s="127">
        <f>K7/$H$4</f>
        <v>0.14212248714352502</v>
      </c>
      <c r="E15" s="127">
        <f>O7/$H$4</f>
        <v>4.441327723235157E-2</v>
      </c>
    </row>
    <row r="16" spans="1:18">
      <c r="A16" s="135"/>
      <c r="B16" s="44" t="s">
        <v>39</v>
      </c>
      <c r="C16" s="127">
        <f>H10/$H$4</f>
        <v>0.10215053763440861</v>
      </c>
      <c r="D16" s="127">
        <f>K10/$H$4</f>
        <v>4.2562724014336924E-2</v>
      </c>
      <c r="E16" s="127">
        <f>O10/$H$4</f>
        <v>5.9587813620071692E-2</v>
      </c>
    </row>
    <row r="17" spans="1:8">
      <c r="C17" s="127"/>
      <c r="D17" s="127"/>
      <c r="E17" s="127"/>
    </row>
    <row r="18" spans="1:8">
      <c r="A18" s="135" t="s">
        <v>45</v>
      </c>
      <c r="B18" s="44" t="s">
        <v>35</v>
      </c>
      <c r="C18" s="127">
        <f>H5/H5</f>
        <v>1</v>
      </c>
      <c r="D18" s="127">
        <f>K5/H5</f>
        <v>0.6</v>
      </c>
      <c r="E18" s="127">
        <f>O5/H5</f>
        <v>0.39999999999999997</v>
      </c>
    </row>
    <row r="19" spans="1:8">
      <c r="A19" s="135"/>
      <c r="B19" s="44" t="s">
        <v>37</v>
      </c>
      <c r="C19" s="127">
        <f>H8/H5</f>
        <v>3.5869565217391305E-2</v>
      </c>
      <c r="D19" s="127">
        <f>K8/H5</f>
        <v>2.9891304347826084E-2</v>
      </c>
      <c r="E19" s="127">
        <f>O8/H5</f>
        <v>5.9782608695652167E-3</v>
      </c>
    </row>
    <row r="20" spans="1:8">
      <c r="A20" s="135"/>
      <c r="B20" s="44" t="s">
        <v>39</v>
      </c>
      <c r="C20" s="127">
        <f>H11/H5</f>
        <v>7.9710144927536225E-2</v>
      </c>
      <c r="D20" s="127">
        <f>K11/H5</f>
        <v>7.9710144927536225E-2</v>
      </c>
      <c r="E20" s="127">
        <f>O11/H5</f>
        <v>0</v>
      </c>
    </row>
    <row r="21" spans="1:8">
      <c r="A21" s="123"/>
      <c r="B21" s="44"/>
      <c r="C21" s="127"/>
      <c r="D21" s="127"/>
      <c r="E21" s="127"/>
    </row>
    <row r="22" spans="1:8">
      <c r="A22" s="135" t="s">
        <v>1626</v>
      </c>
      <c r="B22" s="44" t="s">
        <v>35</v>
      </c>
      <c r="C22" s="127">
        <f>H6/$H$6</f>
        <v>1</v>
      </c>
      <c r="D22" s="127">
        <f>K6/$H$6</f>
        <v>0.59134615384615385</v>
      </c>
      <c r="E22" s="127">
        <f>O6/$H$6</f>
        <v>0.40865384615384615</v>
      </c>
    </row>
    <row r="23" spans="1:8">
      <c r="A23" s="135"/>
      <c r="B23" s="44" t="s">
        <v>37</v>
      </c>
      <c r="C23" s="127">
        <f>H9/$H$6</f>
        <v>9.676573426573426E-2</v>
      </c>
      <c r="D23" s="127">
        <f>K9/$H$6</f>
        <v>7.5262237762237769E-2</v>
      </c>
      <c r="E23" s="127">
        <f>O9/$H$6</f>
        <v>2.1503496503496502E-2</v>
      </c>
    </row>
    <row r="24" spans="1:8">
      <c r="A24" s="135"/>
      <c r="B24" s="44" t="s">
        <v>39</v>
      </c>
      <c r="C24" s="127">
        <f>H12/$H$6</f>
        <v>9.034455128205128E-2</v>
      </c>
      <c r="D24" s="127">
        <f>K12/$H$6</f>
        <v>6.1598557692307689E-2</v>
      </c>
      <c r="E24" s="127">
        <f>O12/$H$6</f>
        <v>2.8745993589743592E-2</v>
      </c>
    </row>
    <row r="25" spans="1:8">
      <c r="A25" s="9"/>
      <c r="B25" s="44"/>
    </row>
    <row r="26" spans="1:8">
      <c r="A26" s="123"/>
      <c r="B26" s="44"/>
    </row>
    <row r="27" spans="1:8">
      <c r="C27" s="9" t="s">
        <v>33</v>
      </c>
      <c r="D27" s="9" t="s">
        <v>46</v>
      </c>
      <c r="E27" s="9" t="s">
        <v>33</v>
      </c>
      <c r="F27" s="9" t="s">
        <v>46</v>
      </c>
      <c r="G27" s="9" t="s">
        <v>33</v>
      </c>
      <c r="H27" s="9" t="s">
        <v>46</v>
      </c>
    </row>
    <row r="28" spans="1:8">
      <c r="A28" s="135" t="s">
        <v>47</v>
      </c>
      <c r="B28" s="44" t="s">
        <v>35</v>
      </c>
      <c r="C28">
        <f>AVERAGE(C14,C18,C22)</f>
        <v>1</v>
      </c>
      <c r="D28">
        <f>STDEV(C14,C18,C22)</f>
        <v>0</v>
      </c>
      <c r="E28">
        <f>AVERAGE(D14,D18,D22)</f>
        <v>0.59066377171215878</v>
      </c>
      <c r="F28">
        <f>STDEV(D14,D18,D22)</f>
        <v>9.6954463229911702E-3</v>
      </c>
      <c r="G28">
        <f>AVERAGE(E18,E14,E22)</f>
        <v>0.40933622828784122</v>
      </c>
      <c r="H28">
        <f>STDEV(E14,E18,E22)</f>
        <v>9.6954463229912535E-3</v>
      </c>
    </row>
    <row r="29" spans="1:8">
      <c r="A29" s="135"/>
      <c r="B29" s="44" t="s">
        <v>37</v>
      </c>
      <c r="C29">
        <f t="shared" ref="C29:C30" si="0">AVERAGE(C15,C19,C23)</f>
        <v>0.10639035461966738</v>
      </c>
      <c r="D29">
        <f t="shared" ref="D29:D30" si="1">STDEV(C15,C19,C23)</f>
        <v>7.5792815490217089E-2</v>
      </c>
      <c r="E29">
        <f t="shared" ref="E29:E30" si="2">AVERAGE(D15,D19,D23)</f>
        <v>8.2425343084529631E-2</v>
      </c>
      <c r="F29">
        <f t="shared" ref="F29:F30" si="3">STDEV(D15,D19,D23)</f>
        <v>5.6457436678652717E-2</v>
      </c>
      <c r="G29">
        <f t="shared" ref="G29:G30" si="4">AVERAGE(E19,E15,E23)</f>
        <v>2.3965011535137762E-2</v>
      </c>
      <c r="H29">
        <f t="shared" ref="H29:H30" si="5">STDEV(E15,E19,E23)</f>
        <v>1.9335379822753955E-2</v>
      </c>
    </row>
    <row r="30" spans="1:8">
      <c r="A30" s="135"/>
      <c r="B30" s="44" t="s">
        <v>39</v>
      </c>
      <c r="C30">
        <f t="shared" si="0"/>
        <v>9.0735077947998691E-2</v>
      </c>
      <c r="D30">
        <f t="shared" si="1"/>
        <v>1.1225292402306321E-2</v>
      </c>
      <c r="E30">
        <f t="shared" si="2"/>
        <v>6.1290475544726941E-2</v>
      </c>
      <c r="F30">
        <f t="shared" si="3"/>
        <v>1.8575626667298326E-2</v>
      </c>
      <c r="G30">
        <f t="shared" si="4"/>
        <v>2.9444602403271763E-2</v>
      </c>
      <c r="H30">
        <f t="shared" si="5"/>
        <v>2.9800049055510876E-2</v>
      </c>
    </row>
  </sheetData>
  <mergeCells count="7">
    <mergeCell ref="A28:A30"/>
    <mergeCell ref="H2:J2"/>
    <mergeCell ref="K2:N2"/>
    <mergeCell ref="O2:R2"/>
    <mergeCell ref="A14:A16"/>
    <mergeCell ref="A18:A20"/>
    <mergeCell ref="A22:A2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105"/>
  <sheetViews>
    <sheetView topLeftCell="A4" workbookViewId="0">
      <selection activeCell="R25" sqref="R25"/>
    </sheetView>
  </sheetViews>
  <sheetFormatPr baseColWidth="10" defaultRowHeight="15"/>
  <cols>
    <col min="1" max="1" width="5" style="8" customWidth="1"/>
    <col min="2" max="2" width="4" style="8" bestFit="1" customWidth="1"/>
    <col min="3" max="5" width="11.42578125" style="8"/>
    <col min="6" max="6" width="12" style="8" bestFit="1" customWidth="1"/>
    <col min="7" max="7" width="11.42578125" style="8"/>
    <col min="8" max="8" width="12" style="8" bestFit="1" customWidth="1"/>
    <col min="9" max="10" width="12" style="8" customWidth="1"/>
    <col min="11" max="11" width="4.42578125" style="8" customWidth="1"/>
    <col min="12" max="16" width="11.42578125" style="8"/>
    <col min="17" max="17" width="12" style="8" bestFit="1" customWidth="1"/>
    <col min="18" max="19" width="11.42578125" style="8"/>
    <col min="20" max="20" width="13.7109375" style="8" bestFit="1" customWidth="1"/>
    <col min="21" max="21" width="16.5703125" style="8" bestFit="1" customWidth="1"/>
    <col min="22" max="16384" width="11.42578125" style="8"/>
  </cols>
  <sheetData>
    <row r="2" spans="2:21">
      <c r="C2" s="139" t="s">
        <v>48</v>
      </c>
      <c r="D2" s="139"/>
      <c r="E2" s="139"/>
      <c r="F2" s="139"/>
      <c r="G2" s="139"/>
      <c r="H2" s="139"/>
      <c r="I2" s="139"/>
      <c r="J2" s="139"/>
      <c r="L2" s="139" t="s">
        <v>49</v>
      </c>
      <c r="M2" s="139"/>
      <c r="N2" s="139"/>
      <c r="O2" s="139"/>
      <c r="P2" s="139"/>
      <c r="Q2" s="139"/>
      <c r="R2" s="139"/>
      <c r="S2" s="139"/>
    </row>
    <row r="3" spans="2:21">
      <c r="C3" s="139" t="s">
        <v>50</v>
      </c>
      <c r="D3" s="139"/>
      <c r="E3" s="139"/>
      <c r="F3" s="139"/>
      <c r="G3" s="139"/>
      <c r="H3" s="139"/>
      <c r="I3" s="139"/>
      <c r="J3" s="139"/>
      <c r="L3" s="139" t="s">
        <v>50</v>
      </c>
      <c r="M3" s="139"/>
      <c r="N3" s="139"/>
      <c r="O3" s="139"/>
      <c r="P3" s="139"/>
      <c r="Q3" s="139"/>
      <c r="R3" s="139"/>
      <c r="S3" s="139"/>
    </row>
    <row r="4" spans="2:21">
      <c r="C4" s="139"/>
      <c r="D4" s="139"/>
      <c r="E4" s="139"/>
      <c r="F4" s="139"/>
      <c r="G4" s="139"/>
      <c r="H4" s="139"/>
      <c r="I4" s="139"/>
      <c r="J4" s="139"/>
      <c r="L4" s="139"/>
      <c r="M4" s="139"/>
      <c r="N4" s="139"/>
      <c r="O4" s="139"/>
      <c r="P4" s="139"/>
      <c r="Q4" s="139"/>
      <c r="R4" s="139"/>
      <c r="S4" s="139"/>
    </row>
    <row r="5" spans="2:21">
      <c r="C5" s="45" t="s">
        <v>51</v>
      </c>
      <c r="D5" s="45" t="s">
        <v>52</v>
      </c>
      <c r="E5" s="45" t="s">
        <v>53</v>
      </c>
      <c r="F5" s="45" t="s">
        <v>47</v>
      </c>
      <c r="G5" s="45" t="s">
        <v>46</v>
      </c>
      <c r="H5" s="45" t="s">
        <v>54</v>
      </c>
      <c r="I5" s="45" t="s">
        <v>55</v>
      </c>
      <c r="J5" s="45" t="s">
        <v>56</v>
      </c>
      <c r="L5" s="45" t="s">
        <v>51</v>
      </c>
      <c r="M5" s="45" t="s">
        <v>52</v>
      </c>
      <c r="N5" s="45" t="s">
        <v>53</v>
      </c>
      <c r="O5" s="45" t="s">
        <v>47</v>
      </c>
      <c r="P5" s="45" t="s">
        <v>46</v>
      </c>
      <c r="Q5" s="45" t="s">
        <v>54</v>
      </c>
      <c r="R5" s="45" t="s">
        <v>55</v>
      </c>
      <c r="S5" s="45" t="s">
        <v>57</v>
      </c>
    </row>
    <row r="6" spans="2:21">
      <c r="B6" s="46">
        <v>5</v>
      </c>
      <c r="C6" s="47">
        <v>0</v>
      </c>
      <c r="D6" s="48">
        <v>0</v>
      </c>
      <c r="E6" s="47">
        <v>0</v>
      </c>
      <c r="F6" s="49">
        <f>AVERAGE(C6:E6)</f>
        <v>0</v>
      </c>
      <c r="G6" s="49">
        <f>STDEV(C6:E6)</f>
        <v>0</v>
      </c>
      <c r="H6" s="50">
        <f>SUM(F6:F105)</f>
        <v>34882634745.330261</v>
      </c>
      <c r="I6" s="51">
        <f>SUM(F6:F17)</f>
        <v>3314648993.3334942</v>
      </c>
      <c r="J6" s="51">
        <f>SUM(F18:F105)</f>
        <v>31567985751.99678</v>
      </c>
      <c r="L6" s="52">
        <v>0</v>
      </c>
      <c r="M6" s="53">
        <v>0</v>
      </c>
      <c r="N6" s="52">
        <v>0</v>
      </c>
      <c r="O6" s="54">
        <f>AVERAGE(L6:N6)</f>
        <v>0</v>
      </c>
      <c r="P6" s="54">
        <f>STDEV(L6:N6)</f>
        <v>0</v>
      </c>
      <c r="Q6" s="53">
        <f>SUM(O6:O105)</f>
        <v>27360651701.230064</v>
      </c>
      <c r="R6" s="51">
        <f>SUM(O6:O17)</f>
        <v>7557893075.85221</v>
      </c>
      <c r="S6" s="51">
        <f>SUM(O18:O105)</f>
        <v>19802758625.377853</v>
      </c>
    </row>
    <row r="7" spans="2:21">
      <c r="B7" s="46">
        <v>15</v>
      </c>
      <c r="C7" s="52">
        <v>0</v>
      </c>
      <c r="D7" s="53">
        <v>0</v>
      </c>
      <c r="E7" s="52">
        <v>0</v>
      </c>
      <c r="F7" s="54">
        <f t="shared" ref="F7:F70" si="0">AVERAGE(C7:E7)</f>
        <v>0</v>
      </c>
      <c r="G7" s="54">
        <f t="shared" ref="G7:G70" si="1">STDEV(C7:E7)</f>
        <v>0</v>
      </c>
      <c r="I7" s="8">
        <f>STDEV(F6:F17)</f>
        <v>461900894.03886223</v>
      </c>
      <c r="J7" s="8">
        <f>STDEV(F18:F105)</f>
        <v>1079614613.3054941</v>
      </c>
      <c r="L7" s="52">
        <v>0</v>
      </c>
      <c r="M7" s="53">
        <v>0</v>
      </c>
      <c r="N7" s="52">
        <v>0.19724770642201836</v>
      </c>
      <c r="O7" s="54">
        <f t="shared" ref="O7:O70" si="2">AVERAGE(L7:N7)</f>
        <v>6.5749235474006115E-2</v>
      </c>
      <c r="P7" s="54">
        <f t="shared" ref="P7:P70" si="3">STDEV(L7:N7)</f>
        <v>0.11388101639978858</v>
      </c>
    </row>
    <row r="8" spans="2:21">
      <c r="B8" s="46">
        <v>25</v>
      </c>
      <c r="C8" s="52">
        <v>2141.6428571428573</v>
      </c>
      <c r="D8" s="53">
        <v>0</v>
      </c>
      <c r="E8" s="52">
        <v>0</v>
      </c>
      <c r="F8" s="54">
        <f t="shared" si="0"/>
        <v>713.88095238095241</v>
      </c>
      <c r="G8" s="54">
        <f t="shared" si="1"/>
        <v>1236.4780800794679</v>
      </c>
      <c r="H8" s="8">
        <f>SUM(C6:C17)</f>
        <v>2828066404.4226189</v>
      </c>
      <c r="I8" s="8">
        <f t="shared" ref="I8:J8" si="4">SUM(D6:D17)</f>
        <v>4019090591.3957224</v>
      </c>
      <c r="J8" s="8">
        <f t="shared" si="4"/>
        <v>3096789984.1821432</v>
      </c>
      <c r="L8" s="52">
        <v>0</v>
      </c>
      <c r="M8" s="53">
        <v>0.39285714285714285</v>
      </c>
      <c r="N8" s="52">
        <v>3175.8256880733943</v>
      </c>
      <c r="O8" s="54">
        <f t="shared" si="2"/>
        <v>1058.7395150720838</v>
      </c>
      <c r="P8" s="54">
        <f t="shared" si="3"/>
        <v>1833.4504183421991</v>
      </c>
      <c r="Q8" s="8">
        <f>SUM(L6:L17)</f>
        <v>5776409506.0873013</v>
      </c>
      <c r="R8" s="8">
        <f t="shared" ref="R8:S8" si="5">SUM(M6:M17)</f>
        <v>10282131373.914286</v>
      </c>
      <c r="S8" s="8">
        <f t="shared" si="5"/>
        <v>6615138347.5550451</v>
      </c>
      <c r="T8" s="9" t="s">
        <v>58</v>
      </c>
    </row>
    <row r="9" spans="2:21">
      <c r="B9" s="46">
        <v>35</v>
      </c>
      <c r="C9" s="52">
        <v>191891.03571428571</v>
      </c>
      <c r="D9" s="53">
        <v>0</v>
      </c>
      <c r="E9" s="52">
        <v>7.1428571428571426E-3</v>
      </c>
      <c r="F9" s="54">
        <f t="shared" si="0"/>
        <v>63963.680952380957</v>
      </c>
      <c r="G9" s="54">
        <f t="shared" si="1"/>
        <v>110788.33906275376</v>
      </c>
      <c r="H9" s="8">
        <f>SUM(C18:C56)</f>
        <v>21484598739.833344</v>
      </c>
      <c r="I9" s="8">
        <f t="shared" ref="I9:J9" si="6">SUM(D18:D56)</f>
        <v>41073001186.732628</v>
      </c>
      <c r="J9" s="8">
        <f t="shared" si="6"/>
        <v>31858195639.635731</v>
      </c>
      <c r="L9" s="52">
        <v>0</v>
      </c>
      <c r="M9" s="53">
        <v>7772014.7142857146</v>
      </c>
      <c r="N9" s="52">
        <v>311381.71559633029</v>
      </c>
      <c r="O9" s="54">
        <f t="shared" si="2"/>
        <v>2694465.4766273485</v>
      </c>
      <c r="P9" s="54">
        <f t="shared" si="3"/>
        <v>4400041.970122071</v>
      </c>
      <c r="Q9" s="8">
        <f>SUM(L18:L56)</f>
        <v>11802188301.238096</v>
      </c>
      <c r="R9" s="8">
        <f t="shared" ref="R9:S9" si="7">SUM(M18:M56)</f>
        <v>29067734722.971439</v>
      </c>
      <c r="S9" s="8">
        <f t="shared" si="7"/>
        <v>18443618475.825687</v>
      </c>
      <c r="T9" s="9" t="s">
        <v>59</v>
      </c>
    </row>
    <row r="10" spans="2:21">
      <c r="B10" s="46">
        <v>45</v>
      </c>
      <c r="C10" s="52">
        <v>2221927.6547619049</v>
      </c>
      <c r="D10" s="53">
        <v>2.0962566844919786</v>
      </c>
      <c r="E10" s="52">
        <v>82.739285714285714</v>
      </c>
      <c r="F10" s="54">
        <f t="shared" si="0"/>
        <v>740670.83010143461</v>
      </c>
      <c r="G10" s="54">
        <f t="shared" si="1"/>
        <v>1282806.0403187377</v>
      </c>
      <c r="H10" s="8">
        <f>SUM(C6:C56)</f>
        <v>24312665144.255962</v>
      </c>
      <c r="I10" s="8">
        <f t="shared" ref="I10:J10" si="8">SUM(D6:D56)</f>
        <v>45092091778.128349</v>
      </c>
      <c r="J10" s="8">
        <f t="shared" si="8"/>
        <v>34954985623.817856</v>
      </c>
      <c r="L10" s="52">
        <v>2271.3095238095239</v>
      </c>
      <c r="M10" s="53">
        <v>49408999.950000003</v>
      </c>
      <c r="N10" s="52">
        <v>2214027.2018348626</v>
      </c>
      <c r="O10" s="54">
        <f t="shared" si="2"/>
        <v>17208432.820452891</v>
      </c>
      <c r="P10" s="54">
        <f t="shared" si="3"/>
        <v>27908428.093143217</v>
      </c>
      <c r="Q10" s="8">
        <f>SUM(L6:L56)</f>
        <v>17578597807.325397</v>
      </c>
      <c r="R10" s="8">
        <f t="shared" ref="R10:S10" si="9">SUM(M6:M56)</f>
        <v>39349866096.885712</v>
      </c>
      <c r="S10" s="8">
        <f t="shared" si="9"/>
        <v>25058756823.380733</v>
      </c>
      <c r="T10" s="9" t="s">
        <v>61</v>
      </c>
    </row>
    <row r="11" spans="2:21">
      <c r="B11" s="46">
        <v>55</v>
      </c>
      <c r="C11" s="52">
        <v>11958952.505952381</v>
      </c>
      <c r="D11" s="53">
        <v>4157.5935828877009</v>
      </c>
      <c r="E11" s="52">
        <v>104736.61785714286</v>
      </c>
      <c r="F11" s="54">
        <f t="shared" si="0"/>
        <v>4022615.5724641369</v>
      </c>
      <c r="G11" s="54">
        <f t="shared" si="1"/>
        <v>6873253.3764163079</v>
      </c>
      <c r="H11" s="8">
        <f>H8/H8</f>
        <v>1</v>
      </c>
      <c r="I11" s="8">
        <f t="shared" ref="I11:J13" si="10">I8/I8</f>
        <v>1</v>
      </c>
      <c r="J11" s="8">
        <f t="shared" si="10"/>
        <v>1</v>
      </c>
      <c r="L11" s="52">
        <v>1885186.2222222222</v>
      </c>
      <c r="M11" s="53">
        <v>10660297.278571429</v>
      </c>
      <c r="N11" s="52">
        <v>5518782.3715596329</v>
      </c>
      <c r="O11" s="54">
        <f t="shared" si="2"/>
        <v>6021421.9574510949</v>
      </c>
      <c r="P11" s="54">
        <f t="shared" si="3"/>
        <v>4409096.1009933054</v>
      </c>
      <c r="Q11" s="8">
        <f>Q8/H8</f>
        <v>2.0425296580921759</v>
      </c>
      <c r="R11" s="8">
        <f t="shared" ref="R11:S13" si="11">R8/I8</f>
        <v>2.5583228693393489</v>
      </c>
      <c r="S11" s="8">
        <f t="shared" si="11"/>
        <v>2.1361275324913875</v>
      </c>
      <c r="T11" s="9" t="s">
        <v>58</v>
      </c>
      <c r="U11" s="135" t="s">
        <v>60</v>
      </c>
    </row>
    <row r="12" spans="2:21">
      <c r="B12" s="46">
        <v>65</v>
      </c>
      <c r="C12" s="52">
        <v>9431485.5476190485</v>
      </c>
      <c r="D12" s="53">
        <v>359242.87700534757</v>
      </c>
      <c r="E12" s="52">
        <v>9961468.1428571437</v>
      </c>
      <c r="F12" s="54">
        <f t="shared" si="0"/>
        <v>6584065.5224938467</v>
      </c>
      <c r="G12" s="54">
        <f t="shared" si="1"/>
        <v>5397363.5335831931</v>
      </c>
      <c r="H12" s="8">
        <f>H9/H9</f>
        <v>1</v>
      </c>
      <c r="I12" s="8">
        <f t="shared" si="10"/>
        <v>1</v>
      </c>
      <c r="J12" s="8">
        <f t="shared" si="10"/>
        <v>1</v>
      </c>
      <c r="L12" s="52">
        <v>846582.14285714284</v>
      </c>
      <c r="M12" s="53">
        <v>122689911.32857142</v>
      </c>
      <c r="N12" s="52">
        <v>293165273.66055048</v>
      </c>
      <c r="O12" s="54">
        <f t="shared" si="2"/>
        <v>138900589.04399303</v>
      </c>
      <c r="P12" s="54">
        <f t="shared" si="3"/>
        <v>146832026.1613557</v>
      </c>
      <c r="Q12" s="8">
        <f>Q9/H9</f>
        <v>0.54933249832385034</v>
      </c>
      <c r="R12" s="8">
        <f t="shared" si="11"/>
        <v>0.70770905176417642</v>
      </c>
      <c r="S12" s="8">
        <f t="shared" si="11"/>
        <v>0.57892853331842287</v>
      </c>
      <c r="T12" s="9" t="s">
        <v>59</v>
      </c>
      <c r="U12" s="135"/>
    </row>
    <row r="13" spans="2:21">
      <c r="B13" s="46">
        <v>75</v>
      </c>
      <c r="C13" s="52">
        <v>11216605.416666666</v>
      </c>
      <c r="D13" s="53">
        <v>4173882.7433155081</v>
      </c>
      <c r="E13" s="52">
        <v>78325294.257142857</v>
      </c>
      <c r="F13" s="54">
        <f t="shared" si="0"/>
        <v>31238594.139041677</v>
      </c>
      <c r="G13" s="54">
        <f t="shared" si="1"/>
        <v>40930037.645626791</v>
      </c>
      <c r="H13" s="8">
        <f>H10/H10</f>
        <v>1</v>
      </c>
      <c r="I13" s="8">
        <f t="shared" si="10"/>
        <v>1</v>
      </c>
      <c r="J13" s="8">
        <f t="shared" si="10"/>
        <v>1</v>
      </c>
      <c r="L13" s="52">
        <v>95241134.460317463</v>
      </c>
      <c r="M13" s="53">
        <v>365510958.25714284</v>
      </c>
      <c r="N13" s="52">
        <v>611999418.09174311</v>
      </c>
      <c r="O13" s="54">
        <f t="shared" si="2"/>
        <v>357583836.93640113</v>
      </c>
      <c r="P13" s="54">
        <f t="shared" si="3"/>
        <v>258470327.82265279</v>
      </c>
      <c r="Q13" s="8">
        <f>Q10/H10</f>
        <v>0.72302224799400339</v>
      </c>
      <c r="R13" s="8">
        <f t="shared" si="11"/>
        <v>0.87265559314709218</v>
      </c>
      <c r="S13" s="8">
        <f t="shared" si="11"/>
        <v>0.71688648632445828</v>
      </c>
      <c r="T13" s="9" t="s">
        <v>61</v>
      </c>
      <c r="U13" s="135"/>
    </row>
    <row r="14" spans="2:21">
      <c r="B14" s="46">
        <v>85</v>
      </c>
      <c r="C14" s="52">
        <v>88776770.327380955</v>
      </c>
      <c r="D14" s="53">
        <v>50749476.379679143</v>
      </c>
      <c r="E14" s="52">
        <v>379785689.94999999</v>
      </c>
      <c r="F14" s="54">
        <f t="shared" si="0"/>
        <v>173103978.8856867</v>
      </c>
      <c r="G14" s="54">
        <f t="shared" si="1"/>
        <v>179998655.65498108</v>
      </c>
      <c r="L14" s="52">
        <v>1212831665.9761906</v>
      </c>
      <c r="M14" s="53">
        <v>945724839.72857141</v>
      </c>
      <c r="N14" s="52">
        <v>1731763204.7477064</v>
      </c>
      <c r="O14" s="54">
        <f t="shared" si="2"/>
        <v>1296773236.8174894</v>
      </c>
      <c r="P14" s="54">
        <f t="shared" si="3"/>
        <v>399685774.46159822</v>
      </c>
    </row>
    <row r="15" spans="2:21">
      <c r="B15" s="46">
        <v>95</v>
      </c>
      <c r="C15" s="52">
        <v>546262646.45833337</v>
      </c>
      <c r="D15" s="53">
        <v>990620998.95187163</v>
      </c>
      <c r="E15" s="52">
        <v>1139141389.1607144</v>
      </c>
      <c r="F15" s="54">
        <f t="shared" si="0"/>
        <v>892008344.85697305</v>
      </c>
      <c r="G15" s="54">
        <f t="shared" si="1"/>
        <v>308495773.95455438</v>
      </c>
      <c r="L15" s="52">
        <v>1238808412.9682539</v>
      </c>
      <c r="M15" s="53">
        <v>2316881733.2785716</v>
      </c>
      <c r="N15" s="52">
        <v>1733829752.6100917</v>
      </c>
      <c r="O15" s="54">
        <f t="shared" si="2"/>
        <v>1763173299.6189721</v>
      </c>
      <c r="P15" s="54">
        <f t="shared" si="3"/>
        <v>539635343.36116886</v>
      </c>
    </row>
    <row r="16" spans="2:21">
      <c r="B16" s="46">
        <v>105</v>
      </c>
      <c r="C16" s="52">
        <v>1118768711.7559524</v>
      </c>
      <c r="D16" s="53">
        <v>1561121073.368984</v>
      </c>
      <c r="E16" s="52">
        <v>682349063.04642856</v>
      </c>
      <c r="F16" s="54">
        <f t="shared" si="0"/>
        <v>1120746282.7237883</v>
      </c>
      <c r="G16" s="54">
        <f t="shared" si="1"/>
        <v>439389342.86323601</v>
      </c>
      <c r="L16" s="52">
        <v>1405776667.0317461</v>
      </c>
      <c r="M16" s="53">
        <v>3756298631.4214287</v>
      </c>
      <c r="N16" s="52">
        <v>1029820108.9357798</v>
      </c>
      <c r="O16" s="54">
        <f t="shared" si="2"/>
        <v>2063965135.7963181</v>
      </c>
      <c r="P16" s="54">
        <f t="shared" si="3"/>
        <v>1477609667.2345076</v>
      </c>
    </row>
    <row r="17" spans="2:16">
      <c r="B17" s="46">
        <v>115</v>
      </c>
      <c r="C17" s="52">
        <v>1039235272.0773809</v>
      </c>
      <c r="D17" s="53">
        <v>1412061757.3850267</v>
      </c>
      <c r="E17" s="52">
        <v>807122260.26071429</v>
      </c>
      <c r="F17" s="54">
        <f t="shared" si="0"/>
        <v>1086139763.2410405</v>
      </c>
      <c r="G17" s="54">
        <f t="shared" si="1"/>
        <v>305185144.23828948</v>
      </c>
      <c r="L17" s="52">
        <v>1821017585.9761906</v>
      </c>
      <c r="M17" s="53">
        <v>2707183987.5642858</v>
      </c>
      <c r="N17" s="52">
        <v>1206513222.1972477</v>
      </c>
      <c r="O17" s="54">
        <f t="shared" si="2"/>
        <v>1911571598.579241</v>
      </c>
      <c r="P17" s="54">
        <f t="shared" si="3"/>
        <v>754422433.65750325</v>
      </c>
    </row>
    <row r="18" spans="2:16">
      <c r="B18" s="46">
        <v>125</v>
      </c>
      <c r="C18" s="52">
        <v>1175239317.9821429</v>
      </c>
      <c r="D18" s="53">
        <v>2139320536.2245989</v>
      </c>
      <c r="E18" s="52">
        <v>1631811913.0607142</v>
      </c>
      <c r="F18" s="54">
        <f t="shared" si="0"/>
        <v>1648790589.0891521</v>
      </c>
      <c r="G18" s="54">
        <f t="shared" si="1"/>
        <v>482264818.76840615</v>
      </c>
      <c r="L18" s="52">
        <v>1986763640.3412697</v>
      </c>
      <c r="M18" s="53">
        <v>2092485541.192857</v>
      </c>
      <c r="N18" s="52">
        <v>1692394375.8944955</v>
      </c>
      <c r="O18" s="54">
        <f t="shared" si="2"/>
        <v>1923881185.8095407</v>
      </c>
      <c r="P18" s="54">
        <f t="shared" si="3"/>
        <v>207325559.09342542</v>
      </c>
    </row>
    <row r="19" spans="2:16">
      <c r="B19" s="46">
        <v>135</v>
      </c>
      <c r="C19" s="52">
        <v>2029962692.1964285</v>
      </c>
      <c r="D19" s="53">
        <v>4066112941.7647057</v>
      </c>
      <c r="E19" s="52">
        <v>4668275008.8071423</v>
      </c>
      <c r="F19" s="54">
        <f t="shared" si="0"/>
        <v>3588116880.9227586</v>
      </c>
      <c r="G19" s="54">
        <f t="shared" si="1"/>
        <v>1382582057.4672077</v>
      </c>
      <c r="L19" s="52">
        <v>1473769259.9126985</v>
      </c>
      <c r="M19" s="53">
        <v>3385639340.8000002</v>
      </c>
      <c r="N19" s="52">
        <v>2183929996.5183487</v>
      </c>
      <c r="O19" s="54">
        <f t="shared" si="2"/>
        <v>2347779532.4103494</v>
      </c>
      <c r="P19" s="54">
        <f t="shared" si="3"/>
        <v>966409232.3426038</v>
      </c>
    </row>
    <row r="20" spans="2:16">
      <c r="B20" s="46">
        <v>145</v>
      </c>
      <c r="C20" s="52">
        <v>3468101902.3333335</v>
      </c>
      <c r="D20" s="53">
        <v>7346721675.6417112</v>
      </c>
      <c r="E20" s="52">
        <v>5345837818.5499992</v>
      </c>
      <c r="F20" s="54">
        <f t="shared" si="0"/>
        <v>5386887132.1750145</v>
      </c>
      <c r="G20" s="54">
        <f t="shared" si="1"/>
        <v>1939635692.8780463</v>
      </c>
      <c r="L20" s="52">
        <v>1133446878.0238094</v>
      </c>
      <c r="M20" s="53">
        <v>5157394162.485714</v>
      </c>
      <c r="N20" s="52">
        <v>2663812755.7706423</v>
      </c>
      <c r="O20" s="54">
        <f t="shared" si="2"/>
        <v>2984884598.7600555</v>
      </c>
      <c r="P20" s="54">
        <f t="shared" si="3"/>
        <v>2031096571.6337919</v>
      </c>
    </row>
    <row r="21" spans="2:16">
      <c r="B21" s="46">
        <v>155</v>
      </c>
      <c r="C21" s="52">
        <v>4100548866.6666665</v>
      </c>
      <c r="D21" s="53">
        <v>8510517837.8770056</v>
      </c>
      <c r="E21" s="52">
        <v>4431143536.7357149</v>
      </c>
      <c r="F21" s="54">
        <f t="shared" si="0"/>
        <v>5680736747.0931292</v>
      </c>
      <c r="G21" s="54">
        <f t="shared" si="1"/>
        <v>2456230643.7482619</v>
      </c>
      <c r="L21" s="52">
        <v>988352153.20634925</v>
      </c>
      <c r="M21" s="53">
        <v>4390511635.764286</v>
      </c>
      <c r="N21" s="52">
        <v>2459115291.3348622</v>
      </c>
      <c r="O21" s="54">
        <f t="shared" si="2"/>
        <v>2612659693.4351659</v>
      </c>
      <c r="P21" s="54">
        <f t="shared" si="3"/>
        <v>1706269087.4396024</v>
      </c>
    </row>
    <row r="22" spans="2:16">
      <c r="B22" s="46">
        <v>165</v>
      </c>
      <c r="C22" s="52">
        <v>3322193288.2380953</v>
      </c>
      <c r="D22" s="53">
        <v>6153497470.2834225</v>
      </c>
      <c r="E22" s="52">
        <v>3870395823.3250003</v>
      </c>
      <c r="F22" s="54">
        <f t="shared" si="0"/>
        <v>4448695527.2821732</v>
      </c>
      <c r="G22" s="54">
        <f t="shared" si="1"/>
        <v>1501630365.1413503</v>
      </c>
      <c r="L22" s="52">
        <v>947639000.89682543</v>
      </c>
      <c r="M22" s="53">
        <v>2646385921.3071427</v>
      </c>
      <c r="N22" s="52">
        <v>1772446573.619266</v>
      </c>
      <c r="O22" s="54">
        <f t="shared" si="2"/>
        <v>1788823831.9410782</v>
      </c>
      <c r="P22" s="54">
        <f t="shared" si="3"/>
        <v>849491869.2038722</v>
      </c>
    </row>
    <row r="23" spans="2:16">
      <c r="B23" s="46">
        <v>175</v>
      </c>
      <c r="C23" s="52">
        <v>2262760573.375</v>
      </c>
      <c r="D23" s="53">
        <v>3564328686.7486629</v>
      </c>
      <c r="E23" s="52">
        <v>3089044684.3642859</v>
      </c>
      <c r="F23" s="54">
        <f t="shared" si="0"/>
        <v>2972044648.1626496</v>
      </c>
      <c r="G23" s="54">
        <f t="shared" si="1"/>
        <v>658624813.3734082</v>
      </c>
      <c r="L23" s="52">
        <v>841678227.8174603</v>
      </c>
      <c r="M23" s="53">
        <v>1801390351.3785715</v>
      </c>
      <c r="N23" s="52">
        <v>1500398384</v>
      </c>
      <c r="O23" s="54">
        <f t="shared" si="2"/>
        <v>1381155654.3986771</v>
      </c>
      <c r="P23" s="54">
        <f t="shared" si="3"/>
        <v>490842094.21118832</v>
      </c>
    </row>
    <row r="24" spans="2:16">
      <c r="B24" s="46">
        <v>185</v>
      </c>
      <c r="C24" s="52">
        <v>1473158478.375</v>
      </c>
      <c r="D24" s="53">
        <v>2003784791.2566845</v>
      </c>
      <c r="E24" s="52">
        <v>2101760505.9000001</v>
      </c>
      <c r="F24" s="54">
        <f t="shared" si="0"/>
        <v>1859567925.1772282</v>
      </c>
      <c r="G24" s="54">
        <f t="shared" si="1"/>
        <v>338207045.45953822</v>
      </c>
      <c r="L24" s="52">
        <v>673263200.26190472</v>
      </c>
      <c r="M24" s="53">
        <v>1260315480.0714285</v>
      </c>
      <c r="N24" s="52">
        <v>1160561883.5779817</v>
      </c>
      <c r="O24" s="54">
        <f t="shared" si="2"/>
        <v>1031380187.9704384</v>
      </c>
      <c r="P24" s="54">
        <f t="shared" si="3"/>
        <v>314123427.44122082</v>
      </c>
    </row>
    <row r="25" spans="2:16">
      <c r="B25" s="46">
        <v>195</v>
      </c>
      <c r="C25" s="52">
        <v>921973790.01785719</v>
      </c>
      <c r="D25" s="53">
        <v>1309570434.6149733</v>
      </c>
      <c r="E25" s="52">
        <v>1475515899.4000001</v>
      </c>
      <c r="F25" s="54">
        <f t="shared" si="0"/>
        <v>1235686708.0109437</v>
      </c>
      <c r="G25" s="54">
        <f t="shared" si="1"/>
        <v>284070977.93946213</v>
      </c>
      <c r="L25" s="52">
        <v>505995601.95238096</v>
      </c>
      <c r="M25" s="53">
        <v>987017169.57142854</v>
      </c>
      <c r="N25" s="52">
        <v>810223458.88073397</v>
      </c>
      <c r="O25" s="54">
        <f t="shared" si="2"/>
        <v>767745410.13484776</v>
      </c>
      <c r="P25" s="54">
        <f t="shared" si="3"/>
        <v>243307882.31706545</v>
      </c>
    </row>
    <row r="26" spans="2:16">
      <c r="B26" s="46">
        <v>205</v>
      </c>
      <c r="C26" s="52">
        <v>565949989.61309528</v>
      </c>
      <c r="D26" s="53">
        <v>1079245796.5133691</v>
      </c>
      <c r="E26" s="52">
        <v>1208135335.0892856</v>
      </c>
      <c r="F26" s="54">
        <f t="shared" si="0"/>
        <v>951110373.73858321</v>
      </c>
      <c r="G26" s="54">
        <f t="shared" si="1"/>
        <v>339727124.93021274</v>
      </c>
      <c r="L26" s="52">
        <v>434994994.79365081</v>
      </c>
      <c r="M26" s="53">
        <v>827154029.38571429</v>
      </c>
      <c r="N26" s="52">
        <v>562543304.05045867</v>
      </c>
      <c r="O26" s="54">
        <f t="shared" si="2"/>
        <v>608230776.07660794</v>
      </c>
      <c r="P26" s="54">
        <f t="shared" si="3"/>
        <v>200031712.30619913</v>
      </c>
    </row>
    <row r="27" spans="2:16">
      <c r="B27" s="46">
        <v>215</v>
      </c>
      <c r="C27" s="52">
        <v>369436888.875</v>
      </c>
      <c r="D27" s="53">
        <v>1047753493.1818181</v>
      </c>
      <c r="E27" s="52">
        <v>953353038.82142854</v>
      </c>
      <c r="F27" s="54">
        <f t="shared" si="0"/>
        <v>790181140.29274881</v>
      </c>
      <c r="G27" s="54">
        <f t="shared" si="1"/>
        <v>367419590.21216291</v>
      </c>
      <c r="L27" s="52">
        <v>513344381.87301588</v>
      </c>
      <c r="M27" s="53">
        <v>576933608.91428566</v>
      </c>
      <c r="N27" s="52">
        <v>427064875.93119264</v>
      </c>
      <c r="O27" s="54">
        <f t="shared" si="2"/>
        <v>505780955.57283139</v>
      </c>
      <c r="P27" s="54">
        <f t="shared" si="3"/>
        <v>75220099.3387945</v>
      </c>
    </row>
    <row r="28" spans="2:16">
      <c r="B28" s="46">
        <v>225</v>
      </c>
      <c r="C28" s="52">
        <v>274215819.80952382</v>
      </c>
      <c r="D28" s="53">
        <v>795958476.4545455</v>
      </c>
      <c r="E28" s="52">
        <v>642796285.85714281</v>
      </c>
      <c r="F28" s="54">
        <f t="shared" si="0"/>
        <v>570990194.04040396</v>
      </c>
      <c r="G28" s="54">
        <f t="shared" si="1"/>
        <v>268180789.87363514</v>
      </c>
      <c r="L28" s="52">
        <v>643800815.19841266</v>
      </c>
      <c r="M28" s="53">
        <v>551523320.44285715</v>
      </c>
      <c r="N28" s="52">
        <v>414370028.78440368</v>
      </c>
      <c r="O28" s="54">
        <f t="shared" si="2"/>
        <v>536564721.47522449</v>
      </c>
      <c r="P28" s="54">
        <f t="shared" si="3"/>
        <v>115444537.33695453</v>
      </c>
    </row>
    <row r="29" spans="2:16">
      <c r="B29" s="46">
        <v>235</v>
      </c>
      <c r="C29" s="52">
        <v>240189720.15476191</v>
      </c>
      <c r="D29" s="53">
        <v>354885415.85026735</v>
      </c>
      <c r="E29" s="52">
        <v>399626505.04285717</v>
      </c>
      <c r="F29" s="54">
        <f t="shared" si="0"/>
        <v>331567213.68262881</v>
      </c>
      <c r="G29" s="54">
        <f t="shared" si="1"/>
        <v>82236403.180777311</v>
      </c>
      <c r="L29" s="52">
        <v>434411947.07936507</v>
      </c>
      <c r="M29" s="53">
        <v>625547948.34285712</v>
      </c>
      <c r="N29" s="52">
        <v>522702908.66055048</v>
      </c>
      <c r="O29" s="54">
        <f t="shared" si="2"/>
        <v>527554268.02759093</v>
      </c>
      <c r="P29" s="54">
        <f t="shared" si="3"/>
        <v>95660307.915720701</v>
      </c>
    </row>
    <row r="30" spans="2:16">
      <c r="B30" s="46">
        <v>245</v>
      </c>
      <c r="C30" s="52">
        <v>247196542.2142857</v>
      </c>
      <c r="D30" s="53">
        <v>209287567.73796791</v>
      </c>
      <c r="E30" s="52">
        <v>253774820.26428571</v>
      </c>
      <c r="F30" s="54">
        <f t="shared" si="0"/>
        <v>236752976.73884642</v>
      </c>
      <c r="G30" s="54">
        <f t="shared" si="1"/>
        <v>24012079.339676782</v>
      </c>
      <c r="L30" s="52">
        <v>163366154.36507937</v>
      </c>
      <c r="M30" s="53">
        <v>527948357.89285713</v>
      </c>
      <c r="N30" s="52">
        <v>648588620.90366971</v>
      </c>
      <c r="O30" s="54">
        <f t="shared" si="2"/>
        <v>446634377.72053546</v>
      </c>
      <c r="P30" s="54">
        <f t="shared" si="3"/>
        <v>252624589.1378091</v>
      </c>
    </row>
    <row r="31" spans="2:16">
      <c r="B31" s="46">
        <v>255</v>
      </c>
      <c r="C31" s="52">
        <v>256596887.94642857</v>
      </c>
      <c r="D31" s="53">
        <v>167841452.95721924</v>
      </c>
      <c r="E31" s="52">
        <v>178040142.03928572</v>
      </c>
      <c r="F31" s="54">
        <f t="shared" si="0"/>
        <v>200826160.98097786</v>
      </c>
      <c r="G31" s="54">
        <f t="shared" si="1"/>
        <v>48567312.098152027</v>
      </c>
      <c r="L31" s="52">
        <v>75479628.460317463</v>
      </c>
      <c r="M31" s="53">
        <v>368338712.54285717</v>
      </c>
      <c r="N31" s="52">
        <v>504693156.57339448</v>
      </c>
      <c r="O31" s="54">
        <f t="shared" si="2"/>
        <v>316170499.19218969</v>
      </c>
      <c r="P31" s="54">
        <f t="shared" si="3"/>
        <v>219310749.94621074</v>
      </c>
    </row>
    <row r="32" spans="2:16">
      <c r="B32" s="46">
        <v>265</v>
      </c>
      <c r="C32" s="52">
        <v>220210582.61904761</v>
      </c>
      <c r="D32" s="53">
        <v>154648499.27272728</v>
      </c>
      <c r="E32" s="52">
        <v>145685242.625</v>
      </c>
      <c r="F32" s="54">
        <f t="shared" si="0"/>
        <v>173514774.83892497</v>
      </c>
      <c r="G32" s="54">
        <f t="shared" si="1"/>
        <v>40687330.222218812</v>
      </c>
      <c r="L32" s="52">
        <v>78307591.658730164</v>
      </c>
      <c r="M32" s="53">
        <v>335353143.64999998</v>
      </c>
      <c r="N32" s="52">
        <v>233106700.24770641</v>
      </c>
      <c r="O32" s="54">
        <f t="shared" si="2"/>
        <v>215589145.18547884</v>
      </c>
      <c r="P32" s="54">
        <f t="shared" si="3"/>
        <v>129415039.70228033</v>
      </c>
    </row>
    <row r="33" spans="2:16">
      <c r="B33" s="46">
        <v>275</v>
      </c>
      <c r="C33" s="52">
        <v>143719338.80357143</v>
      </c>
      <c r="D33" s="53">
        <v>158014418.20855615</v>
      </c>
      <c r="E33" s="52">
        <v>142158662.38214287</v>
      </c>
      <c r="F33" s="54">
        <f t="shared" si="0"/>
        <v>147964139.79809013</v>
      </c>
      <c r="G33" s="54">
        <f t="shared" si="1"/>
        <v>8738706.9878220502</v>
      </c>
      <c r="L33" s="52">
        <v>99696159.396825403</v>
      </c>
      <c r="M33" s="53">
        <v>366230388.10714287</v>
      </c>
      <c r="N33" s="52">
        <v>126591115.40366973</v>
      </c>
      <c r="O33" s="54">
        <f t="shared" si="2"/>
        <v>197505887.63587931</v>
      </c>
      <c r="P33" s="54">
        <f t="shared" si="3"/>
        <v>146737188.39854673</v>
      </c>
    </row>
    <row r="34" spans="2:16">
      <c r="B34" s="46">
        <v>285</v>
      </c>
      <c r="C34" s="52">
        <v>77021752.797619045</v>
      </c>
      <c r="D34" s="53">
        <v>165263049.39572191</v>
      </c>
      <c r="E34" s="52">
        <v>160807879.25357142</v>
      </c>
      <c r="F34" s="54">
        <f t="shared" si="0"/>
        <v>134364227.14897081</v>
      </c>
      <c r="G34" s="54">
        <f t="shared" si="1"/>
        <v>49709975.445582792</v>
      </c>
      <c r="L34" s="52">
        <v>83900415.920634925</v>
      </c>
      <c r="M34" s="53">
        <v>386809136.85714287</v>
      </c>
      <c r="N34" s="52">
        <v>99475760.880733952</v>
      </c>
      <c r="O34" s="54">
        <f t="shared" si="2"/>
        <v>190061771.21950391</v>
      </c>
      <c r="P34" s="54">
        <f t="shared" si="3"/>
        <v>170566093.51412609</v>
      </c>
    </row>
    <row r="35" spans="2:16">
      <c r="B35" s="46">
        <v>295</v>
      </c>
      <c r="C35" s="52">
        <v>43765335.047619045</v>
      </c>
      <c r="D35" s="53">
        <v>167013651.48128343</v>
      </c>
      <c r="E35" s="52">
        <v>192740185.09285715</v>
      </c>
      <c r="F35" s="54">
        <f t="shared" si="0"/>
        <v>134506390.54058656</v>
      </c>
      <c r="G35" s="54">
        <f t="shared" si="1"/>
        <v>79629881.306581169</v>
      </c>
      <c r="L35" s="52">
        <v>46017567.706349209</v>
      </c>
      <c r="M35" s="53">
        <v>468995989.74285716</v>
      </c>
      <c r="N35" s="52">
        <v>84937743.17889908</v>
      </c>
      <c r="O35" s="54">
        <f t="shared" si="2"/>
        <v>199983766.87603512</v>
      </c>
      <c r="P35" s="54">
        <f t="shared" si="3"/>
        <v>233782756.10813358</v>
      </c>
    </row>
    <row r="36" spans="2:16">
      <c r="B36" s="46">
        <v>305</v>
      </c>
      <c r="C36" s="52">
        <v>33129049.80952381</v>
      </c>
      <c r="D36" s="53">
        <v>161141874.41176471</v>
      </c>
      <c r="E36" s="52">
        <v>213858901.07857144</v>
      </c>
      <c r="F36" s="54">
        <f t="shared" si="0"/>
        <v>136043275.09995332</v>
      </c>
      <c r="G36" s="54">
        <f t="shared" si="1"/>
        <v>92942318.404987961</v>
      </c>
      <c r="L36" s="52">
        <v>30486496.579365078</v>
      </c>
      <c r="M36" s="53">
        <v>627597540.33571434</v>
      </c>
      <c r="N36" s="52">
        <v>67203310.344036698</v>
      </c>
      <c r="O36" s="54">
        <f t="shared" si="2"/>
        <v>241762449.08637205</v>
      </c>
      <c r="P36" s="54">
        <f t="shared" si="3"/>
        <v>334646932.35229069</v>
      </c>
    </row>
    <row r="37" spans="2:16">
      <c r="B37" s="46">
        <v>315</v>
      </c>
      <c r="C37" s="52">
        <v>29725720.642857142</v>
      </c>
      <c r="D37" s="53">
        <v>150522502.93582886</v>
      </c>
      <c r="E37" s="52">
        <v>194228471.05714285</v>
      </c>
      <c r="F37" s="54">
        <f t="shared" si="0"/>
        <v>124825564.87860961</v>
      </c>
      <c r="G37" s="54">
        <f t="shared" si="1"/>
        <v>85208791.75650607</v>
      </c>
      <c r="L37" s="52">
        <v>36111469.484126985</v>
      </c>
      <c r="M37" s="53">
        <v>546427683.34285712</v>
      </c>
      <c r="N37" s="52">
        <v>47136349.646788992</v>
      </c>
      <c r="O37" s="54">
        <f t="shared" si="2"/>
        <v>209891834.15792438</v>
      </c>
      <c r="P37" s="54">
        <f t="shared" si="3"/>
        <v>291500720.98644644</v>
      </c>
    </row>
    <row r="38" spans="2:16">
      <c r="B38" s="46">
        <v>325</v>
      </c>
      <c r="C38" s="52">
        <v>25944461.285714287</v>
      </c>
      <c r="D38" s="53">
        <v>149477433.70053476</v>
      </c>
      <c r="E38" s="52">
        <v>138737637.26785713</v>
      </c>
      <c r="F38" s="54">
        <f t="shared" si="0"/>
        <v>104719844.08470206</v>
      </c>
      <c r="G38" s="54">
        <f t="shared" si="1"/>
        <v>68432495.995682731</v>
      </c>
      <c r="L38" s="52">
        <v>55398562.857142858</v>
      </c>
      <c r="M38" s="53">
        <v>274766608.25</v>
      </c>
      <c r="N38" s="52">
        <v>31746928.733944952</v>
      </c>
      <c r="O38" s="54">
        <f t="shared" si="2"/>
        <v>120637366.61369593</v>
      </c>
      <c r="P38" s="54">
        <f t="shared" si="3"/>
        <v>134002676.4460735</v>
      </c>
    </row>
    <row r="39" spans="2:16">
      <c r="B39" s="46">
        <v>335</v>
      </c>
      <c r="C39" s="52">
        <v>21137905.119047619</v>
      </c>
      <c r="D39" s="53">
        <v>266348139.98395723</v>
      </c>
      <c r="E39" s="52">
        <v>81539230.796428576</v>
      </c>
      <c r="F39" s="54">
        <f t="shared" si="0"/>
        <v>123008425.29981114</v>
      </c>
      <c r="G39" s="54">
        <f t="shared" si="1"/>
        <v>127756743.03219992</v>
      </c>
      <c r="L39" s="52">
        <v>84494457.007936507</v>
      </c>
      <c r="M39" s="53">
        <v>190930470.14285713</v>
      </c>
      <c r="N39" s="52">
        <v>25754665.366972476</v>
      </c>
      <c r="O39" s="54">
        <f t="shared" si="2"/>
        <v>100393197.50592203</v>
      </c>
      <c r="P39" s="54">
        <f t="shared" si="3"/>
        <v>83727767.693322629</v>
      </c>
    </row>
    <row r="40" spans="2:16">
      <c r="B40" s="46">
        <v>345</v>
      </c>
      <c r="C40" s="52">
        <v>17057071.404761903</v>
      </c>
      <c r="D40" s="53">
        <v>311712742.85026735</v>
      </c>
      <c r="E40" s="52">
        <v>43495739.5</v>
      </c>
      <c r="F40" s="54">
        <f t="shared" si="0"/>
        <v>124088517.91834308</v>
      </c>
      <c r="G40" s="54">
        <f t="shared" si="1"/>
        <v>163024194.91793701</v>
      </c>
      <c r="L40" s="52">
        <v>107740329.33333333</v>
      </c>
      <c r="M40" s="53">
        <v>191268007.75714287</v>
      </c>
      <c r="N40" s="52">
        <v>32907239.16972477</v>
      </c>
      <c r="O40" s="54">
        <f t="shared" si="2"/>
        <v>110638525.420067</v>
      </c>
      <c r="P40" s="54">
        <f t="shared" si="3"/>
        <v>79220154.710258648</v>
      </c>
    </row>
    <row r="41" spans="2:16">
      <c r="B41" s="46">
        <v>355</v>
      </c>
      <c r="C41" s="52">
        <v>14755535.904761905</v>
      </c>
      <c r="D41" s="53">
        <v>122151608.29411764</v>
      </c>
      <c r="E41" s="52">
        <v>24483816.721428573</v>
      </c>
      <c r="F41" s="54">
        <f t="shared" si="0"/>
        <v>53796986.973436035</v>
      </c>
      <c r="G41" s="54">
        <f t="shared" si="1"/>
        <v>59396342.933149658</v>
      </c>
      <c r="L41" s="52">
        <v>103847657.05555555</v>
      </c>
      <c r="M41" s="53">
        <v>164227528.77857143</v>
      </c>
      <c r="N41" s="52">
        <v>76001963.211009175</v>
      </c>
      <c r="O41" s="54">
        <f t="shared" si="2"/>
        <v>114692383.01504539</v>
      </c>
      <c r="P41" s="54">
        <f t="shared" si="3"/>
        <v>45101481.857932165</v>
      </c>
    </row>
    <row r="42" spans="2:16">
      <c r="B42" s="46">
        <v>365</v>
      </c>
      <c r="C42" s="52">
        <v>14321328.857142856</v>
      </c>
      <c r="D42" s="53">
        <v>86119959.812834218</v>
      </c>
      <c r="E42" s="52">
        <v>17713097.699999999</v>
      </c>
      <c r="F42" s="54">
        <f t="shared" si="0"/>
        <v>39384795.456659026</v>
      </c>
      <c r="G42" s="54">
        <f t="shared" si="1"/>
        <v>40509353.420165516</v>
      </c>
      <c r="L42" s="52">
        <v>83485280.46825397</v>
      </c>
      <c r="M42" s="53">
        <v>103880984.67857143</v>
      </c>
      <c r="N42" s="52">
        <v>149335602.51376146</v>
      </c>
      <c r="O42" s="54">
        <f t="shared" si="2"/>
        <v>112233955.88686228</v>
      </c>
      <c r="P42" s="54">
        <f t="shared" si="3"/>
        <v>33710463.129111297</v>
      </c>
    </row>
    <row r="43" spans="2:16">
      <c r="B43" s="46">
        <v>375</v>
      </c>
      <c r="C43" s="52">
        <v>15322466.220238095</v>
      </c>
      <c r="D43" s="53">
        <v>75574303.631016046</v>
      </c>
      <c r="E43" s="52">
        <v>20295579.14642857</v>
      </c>
      <c r="F43" s="54">
        <f t="shared" si="0"/>
        <v>37064116.332560904</v>
      </c>
      <c r="G43" s="54">
        <f t="shared" si="1"/>
        <v>33443367.913021743</v>
      </c>
      <c r="L43" s="52">
        <v>73035758.960317463</v>
      </c>
      <c r="M43" s="53">
        <v>54105077.54285714</v>
      </c>
      <c r="N43" s="52">
        <v>103392824.79357798</v>
      </c>
      <c r="O43" s="54">
        <f t="shared" si="2"/>
        <v>76844553.765584186</v>
      </c>
      <c r="P43" s="54">
        <f t="shared" si="3"/>
        <v>24863642.043437783</v>
      </c>
    </row>
    <row r="44" spans="2:16">
      <c r="B44" s="46">
        <v>385</v>
      </c>
      <c r="C44" s="52">
        <v>16703057.011904761</v>
      </c>
      <c r="D44" s="53">
        <v>66547505.780748665</v>
      </c>
      <c r="E44" s="52">
        <v>35126009.810714282</v>
      </c>
      <c r="F44" s="54">
        <f t="shared" si="0"/>
        <v>39458857.534455903</v>
      </c>
      <c r="G44" s="54">
        <f t="shared" si="1"/>
        <v>25203123.721382741</v>
      </c>
      <c r="L44" s="52">
        <v>58125172.58730159</v>
      </c>
      <c r="M44" s="53">
        <v>36980255.578571431</v>
      </c>
      <c r="N44" s="52">
        <v>28980730.922018349</v>
      </c>
      <c r="O44" s="54">
        <f t="shared" si="2"/>
        <v>41362053.029297121</v>
      </c>
      <c r="P44" s="54">
        <f t="shared" si="3"/>
        <v>15058211.436610391</v>
      </c>
    </row>
    <row r="45" spans="2:16">
      <c r="B45" s="46">
        <v>395</v>
      </c>
      <c r="C45" s="52">
        <v>16761767.214285715</v>
      </c>
      <c r="D45" s="53">
        <v>57367348.320855618</v>
      </c>
      <c r="E45" s="52">
        <v>50636407.760714285</v>
      </c>
      <c r="F45" s="54">
        <f t="shared" si="0"/>
        <v>41588507.765285201</v>
      </c>
      <c r="G45" s="54">
        <f t="shared" si="1"/>
        <v>21762391.297741652</v>
      </c>
      <c r="L45" s="52">
        <v>30975662.238095239</v>
      </c>
      <c r="M45" s="53">
        <v>36117695.79285714</v>
      </c>
      <c r="N45" s="52">
        <v>9349487.8256880734</v>
      </c>
      <c r="O45" s="54">
        <f t="shared" si="2"/>
        <v>25480948.618880153</v>
      </c>
      <c r="P45" s="54">
        <f t="shared" si="3"/>
        <v>14204863.524909135</v>
      </c>
    </row>
    <row r="46" spans="2:16">
      <c r="B46" s="46">
        <v>405</v>
      </c>
      <c r="C46" s="52">
        <v>14867671.994047619</v>
      </c>
      <c r="D46" s="53">
        <v>47286247.347593583</v>
      </c>
      <c r="E46" s="52">
        <v>34177240.992857143</v>
      </c>
      <c r="F46" s="54">
        <f t="shared" si="0"/>
        <v>32110386.778166115</v>
      </c>
      <c r="G46" s="54">
        <f t="shared" si="1"/>
        <v>16307817.810699688</v>
      </c>
      <c r="L46" s="52">
        <v>10946927.928571429</v>
      </c>
      <c r="M46" s="53">
        <v>34287904.54285714</v>
      </c>
      <c r="N46" s="52">
        <v>3160700.6238532108</v>
      </c>
      <c r="O46" s="54">
        <f t="shared" si="2"/>
        <v>16131844.36509393</v>
      </c>
      <c r="P46" s="54">
        <f t="shared" si="3"/>
        <v>16198401.920995295</v>
      </c>
    </row>
    <row r="47" spans="2:16">
      <c r="B47" s="46">
        <v>415</v>
      </c>
      <c r="C47" s="52">
        <v>14012797.44047619</v>
      </c>
      <c r="D47" s="53">
        <v>37261513.117647059</v>
      </c>
      <c r="E47" s="52">
        <v>15162101.810714286</v>
      </c>
      <c r="F47" s="54">
        <f t="shared" si="0"/>
        <v>22145470.789612513</v>
      </c>
      <c r="G47" s="54">
        <f t="shared" si="1"/>
        <v>13103483.387292905</v>
      </c>
      <c r="L47" s="52">
        <v>2763213.8730158731</v>
      </c>
      <c r="M47" s="53">
        <v>26351632.921428572</v>
      </c>
      <c r="N47" s="52">
        <v>884856.06422018353</v>
      </c>
      <c r="O47" s="54">
        <f t="shared" si="2"/>
        <v>9999900.9528882094</v>
      </c>
      <c r="P47" s="54">
        <f t="shared" si="3"/>
        <v>14192124.956915529</v>
      </c>
    </row>
    <row r="48" spans="2:16">
      <c r="B48" s="46">
        <v>425</v>
      </c>
      <c r="C48" s="52">
        <v>17704362.375</v>
      </c>
      <c r="D48" s="53">
        <v>28760130.401069518</v>
      </c>
      <c r="E48" s="52">
        <v>12602419.592857143</v>
      </c>
      <c r="F48" s="54">
        <f t="shared" si="0"/>
        <v>19688970.789642222</v>
      </c>
      <c r="G48" s="54">
        <f t="shared" si="1"/>
        <v>8259655.414123347</v>
      </c>
      <c r="L48" s="52">
        <v>493241.91269841272</v>
      </c>
      <c r="M48" s="53">
        <v>15415407.735714287</v>
      </c>
      <c r="N48" s="52">
        <v>225466.83027522935</v>
      </c>
      <c r="O48" s="54">
        <f t="shared" si="2"/>
        <v>5378038.8262293097</v>
      </c>
      <c r="P48" s="54">
        <f t="shared" si="3"/>
        <v>8693647.4993246309</v>
      </c>
    </row>
    <row r="49" spans="2:16">
      <c r="B49" s="46">
        <v>435</v>
      </c>
      <c r="C49" s="52">
        <v>20193092.714285713</v>
      </c>
      <c r="D49" s="53">
        <v>22490681.871657755</v>
      </c>
      <c r="E49" s="52">
        <v>12410266.353571428</v>
      </c>
      <c r="F49" s="54">
        <f t="shared" si="0"/>
        <v>18364680.313171633</v>
      </c>
      <c r="G49" s="54">
        <f t="shared" si="1"/>
        <v>5283087.4671663055</v>
      </c>
      <c r="L49" s="52">
        <v>53664.785714285717</v>
      </c>
      <c r="M49" s="53">
        <v>6679862.9714285713</v>
      </c>
      <c r="N49" s="52">
        <v>61276.802752293581</v>
      </c>
      <c r="O49" s="54">
        <f t="shared" si="2"/>
        <v>2264934.8532983833</v>
      </c>
      <c r="P49" s="54">
        <f t="shared" si="3"/>
        <v>3823441.8005107995</v>
      </c>
    </row>
    <row r="50" spans="2:16">
      <c r="B50" s="46">
        <v>445</v>
      </c>
      <c r="C50" s="52">
        <v>13867988.333333334</v>
      </c>
      <c r="D50" s="53">
        <v>18337286.898395721</v>
      </c>
      <c r="E50" s="52">
        <v>11833471.275</v>
      </c>
      <c r="F50" s="54">
        <f t="shared" si="0"/>
        <v>14679582.168909684</v>
      </c>
      <c r="G50" s="54">
        <f t="shared" si="1"/>
        <v>3326998.3214965425</v>
      </c>
      <c r="L50" s="52">
        <v>2739.0079365079364</v>
      </c>
      <c r="M50" s="53">
        <v>2125103.75</v>
      </c>
      <c r="N50" s="52">
        <v>21364.541284403669</v>
      </c>
      <c r="O50" s="54">
        <f t="shared" si="2"/>
        <v>716402.43307363719</v>
      </c>
      <c r="P50" s="54">
        <f t="shared" si="3"/>
        <v>1220006.6712340859</v>
      </c>
    </row>
    <row r="51" spans="2:16">
      <c r="B51" s="46">
        <v>455</v>
      </c>
      <c r="C51" s="52">
        <v>5383548.9940476194</v>
      </c>
      <c r="D51" s="53">
        <v>15812593.208556149</v>
      </c>
      <c r="E51" s="52">
        <v>11041191.982142856</v>
      </c>
      <c r="F51" s="54">
        <f t="shared" si="0"/>
        <v>10745778.061582208</v>
      </c>
      <c r="G51" s="54">
        <f t="shared" si="1"/>
        <v>5220794.2734213555</v>
      </c>
      <c r="L51" s="52">
        <v>48.079365079365083</v>
      </c>
      <c r="M51" s="53">
        <v>498370.22857142857</v>
      </c>
      <c r="N51" s="52">
        <v>11336.064220183487</v>
      </c>
      <c r="O51" s="54">
        <f t="shared" si="2"/>
        <v>169918.12405223047</v>
      </c>
      <c r="P51" s="54">
        <f t="shared" si="3"/>
        <v>284503.85475919291</v>
      </c>
    </row>
    <row r="52" spans="2:16">
      <c r="B52" s="46">
        <v>465</v>
      </c>
      <c r="C52" s="52">
        <v>1270747.9464285714</v>
      </c>
      <c r="D52" s="53">
        <v>14371050.689839572</v>
      </c>
      <c r="E52" s="52">
        <v>10294465.932142857</v>
      </c>
      <c r="F52" s="54">
        <f t="shared" si="0"/>
        <v>8645421.5228036661</v>
      </c>
      <c r="G52" s="54">
        <f t="shared" si="1"/>
        <v>6704028.1615037285</v>
      </c>
      <c r="L52" s="52">
        <v>0.21428571428571427</v>
      </c>
      <c r="M52" s="53">
        <v>87335.321428571435</v>
      </c>
      <c r="N52" s="52">
        <v>10137.972477064221</v>
      </c>
      <c r="O52" s="54">
        <f t="shared" si="2"/>
        <v>32491.16939711665</v>
      </c>
      <c r="P52" s="54">
        <f t="shared" si="3"/>
        <v>47766.141714854522</v>
      </c>
    </row>
    <row r="53" spans="2:16">
      <c r="B53" s="46">
        <v>475</v>
      </c>
      <c r="C53" s="52">
        <v>183568.69047619047</v>
      </c>
      <c r="D53" s="53">
        <v>13500588.679144384</v>
      </c>
      <c r="E53" s="52">
        <v>9791343.5285714287</v>
      </c>
      <c r="F53" s="54">
        <f t="shared" si="0"/>
        <v>7825166.9660640014</v>
      </c>
      <c r="G53" s="54">
        <f t="shared" si="1"/>
        <v>6872782.7734377142</v>
      </c>
      <c r="L53" s="52">
        <v>0</v>
      </c>
      <c r="M53" s="53">
        <v>11678.964285714286</v>
      </c>
      <c r="N53" s="52">
        <v>15206.229357798165</v>
      </c>
      <c r="O53" s="54">
        <f t="shared" si="2"/>
        <v>8961.7312145041506</v>
      </c>
      <c r="P53" s="54">
        <f t="shared" si="3"/>
        <v>7958.9490193711672</v>
      </c>
    </row>
    <row r="54" spans="2:16">
      <c r="B54" s="46">
        <v>485</v>
      </c>
      <c r="C54" s="52">
        <v>14302.255952380952</v>
      </c>
      <c r="D54" s="53">
        <v>12727258.181818182</v>
      </c>
      <c r="E54" s="52">
        <v>9641031.1178571433</v>
      </c>
      <c r="F54" s="54">
        <f t="shared" si="0"/>
        <v>7460863.8518759012</v>
      </c>
      <c r="G54" s="54">
        <f t="shared" si="1"/>
        <v>6630962.1529604346</v>
      </c>
      <c r="L54" s="52">
        <v>0</v>
      </c>
      <c r="M54" s="53">
        <v>1224.4928571428572</v>
      </c>
      <c r="N54" s="52">
        <v>34474.688073394493</v>
      </c>
      <c r="O54" s="54">
        <f t="shared" si="2"/>
        <v>11899.726976845783</v>
      </c>
      <c r="P54" s="54">
        <f t="shared" si="3"/>
        <v>19560.074055900561</v>
      </c>
    </row>
    <row r="55" spans="2:16">
      <c r="B55" s="46">
        <v>495</v>
      </c>
      <c r="C55" s="52">
        <v>520.41666666666663</v>
      </c>
      <c r="D55" s="53">
        <v>11654407.748663101</v>
      </c>
      <c r="E55" s="52">
        <v>9859256.6392857134</v>
      </c>
      <c r="F55" s="54">
        <f t="shared" si="0"/>
        <v>7171394.9348718273</v>
      </c>
      <c r="G55" s="54">
        <f t="shared" si="1"/>
        <v>6274689.0674564717</v>
      </c>
      <c r="L55" s="52">
        <v>0</v>
      </c>
      <c r="M55" s="53">
        <v>103.97142857142858</v>
      </c>
      <c r="N55" s="52">
        <v>101025.02752293578</v>
      </c>
      <c r="O55" s="54">
        <f t="shared" si="2"/>
        <v>33709.666317169067</v>
      </c>
      <c r="P55" s="54">
        <f t="shared" si="3"/>
        <v>58296.836048036261</v>
      </c>
    </row>
    <row r="56" spans="2:16">
      <c r="B56" s="46">
        <v>505</v>
      </c>
      <c r="C56" s="52">
        <v>8.1369047619047628</v>
      </c>
      <c r="D56" s="53">
        <v>10069813.401069518</v>
      </c>
      <c r="E56" s="52">
        <v>10364672.960714286</v>
      </c>
      <c r="F56" s="54">
        <f t="shared" si="0"/>
        <v>6811498.1662295209</v>
      </c>
      <c r="G56" s="54">
        <f t="shared" si="1"/>
        <v>5900765.4465053482</v>
      </c>
      <c r="L56" s="52">
        <v>0</v>
      </c>
      <c r="M56" s="53">
        <v>7.4214285714285717</v>
      </c>
      <c r="N56" s="52">
        <v>326594.24311926606</v>
      </c>
      <c r="O56" s="54">
        <f t="shared" si="2"/>
        <v>108867.22151594584</v>
      </c>
      <c r="P56" s="54">
        <f t="shared" si="3"/>
        <v>188557.13183531116</v>
      </c>
    </row>
    <row r="57" spans="2:16">
      <c r="B57" s="46">
        <v>515</v>
      </c>
      <c r="C57" s="52">
        <v>5.3571428571428568E-2</v>
      </c>
      <c r="D57" s="53">
        <v>8040746.1818181816</v>
      </c>
      <c r="E57" s="52">
        <v>10987198.310714286</v>
      </c>
      <c r="F57" s="54">
        <f t="shared" si="0"/>
        <v>6342648.1820346313</v>
      </c>
      <c r="G57" s="54">
        <f t="shared" si="1"/>
        <v>5687027.6945072496</v>
      </c>
      <c r="L57" s="52">
        <v>0</v>
      </c>
      <c r="M57" s="53">
        <v>0.4642857142857143</v>
      </c>
      <c r="N57" s="52">
        <v>1022506.4220183486</v>
      </c>
      <c r="O57" s="54">
        <f t="shared" si="2"/>
        <v>340835.62876802095</v>
      </c>
      <c r="P57" s="54">
        <f t="shared" si="3"/>
        <v>590344.22397271916</v>
      </c>
    </row>
    <row r="58" spans="2:16">
      <c r="B58" s="46">
        <v>525</v>
      </c>
      <c r="C58" s="52">
        <v>0</v>
      </c>
      <c r="D58" s="53">
        <v>5874586.1016042782</v>
      </c>
      <c r="E58" s="52">
        <v>11506629.582142858</v>
      </c>
      <c r="F58" s="54">
        <f t="shared" si="0"/>
        <v>5793738.5612490447</v>
      </c>
      <c r="G58" s="54">
        <f t="shared" si="1"/>
        <v>5753740.8117456436</v>
      </c>
      <c r="L58" s="52">
        <v>0</v>
      </c>
      <c r="M58" s="53">
        <v>2.8571428571428571E-2</v>
      </c>
      <c r="N58" s="52">
        <v>2822627.2431192659</v>
      </c>
      <c r="O58" s="54">
        <f t="shared" si="2"/>
        <v>940875.75723023154</v>
      </c>
      <c r="P58" s="54">
        <f t="shared" si="3"/>
        <v>1629644.5903890184</v>
      </c>
    </row>
    <row r="59" spans="2:16">
      <c r="B59" s="46">
        <v>535</v>
      </c>
      <c r="C59" s="52">
        <v>0</v>
      </c>
      <c r="D59" s="53">
        <v>3933924.6631016042</v>
      </c>
      <c r="E59" s="52">
        <v>11719266.028571429</v>
      </c>
      <c r="F59" s="54">
        <f t="shared" si="0"/>
        <v>5217730.2305576773</v>
      </c>
      <c r="G59" s="54">
        <f t="shared" si="1"/>
        <v>5964177.7818388762</v>
      </c>
      <c r="L59" s="52">
        <v>0</v>
      </c>
      <c r="M59" s="53">
        <v>0</v>
      </c>
      <c r="N59" s="52">
        <v>6460811.9724770645</v>
      </c>
      <c r="O59" s="54">
        <f t="shared" si="2"/>
        <v>2153603.990825688</v>
      </c>
      <c r="P59" s="54">
        <f t="shared" si="3"/>
        <v>3730151.5314931902</v>
      </c>
    </row>
    <row r="60" spans="2:16">
      <c r="B60" s="46">
        <v>545</v>
      </c>
      <c r="C60" s="52">
        <v>0</v>
      </c>
      <c r="D60" s="53">
        <v>2446794.5133689838</v>
      </c>
      <c r="E60" s="52">
        <v>11504119.296428571</v>
      </c>
      <c r="F60" s="54">
        <f t="shared" si="0"/>
        <v>4650304.6032658517</v>
      </c>
      <c r="G60" s="54">
        <f t="shared" si="1"/>
        <v>6060345.1002251524</v>
      </c>
      <c r="L60" s="52">
        <v>0</v>
      </c>
      <c r="M60" s="53">
        <v>0</v>
      </c>
      <c r="N60" s="52">
        <v>11817507.068807339</v>
      </c>
      <c r="O60" s="54">
        <f t="shared" si="2"/>
        <v>3939169.0229357798</v>
      </c>
      <c r="P60" s="54">
        <f t="shared" si="3"/>
        <v>6822840.8873262228</v>
      </c>
    </row>
    <row r="61" spans="2:16">
      <c r="B61" s="46">
        <v>555</v>
      </c>
      <c r="C61" s="52">
        <v>0</v>
      </c>
      <c r="D61" s="53">
        <v>1447324.8823529412</v>
      </c>
      <c r="E61" s="52">
        <v>10855225.710714286</v>
      </c>
      <c r="F61" s="54">
        <f t="shared" si="0"/>
        <v>4100850.1976890755</v>
      </c>
      <c r="G61" s="54">
        <f t="shared" si="1"/>
        <v>5894054.5261293119</v>
      </c>
      <c r="L61" s="52">
        <v>0</v>
      </c>
      <c r="M61" s="53">
        <v>0</v>
      </c>
      <c r="N61" s="52">
        <v>16934524.408256881</v>
      </c>
      <c r="O61" s="54">
        <f t="shared" si="2"/>
        <v>5644841.4694189606</v>
      </c>
      <c r="P61" s="54">
        <f t="shared" si="3"/>
        <v>9777152.2257053982</v>
      </c>
    </row>
    <row r="62" spans="2:16">
      <c r="B62" s="46">
        <v>565</v>
      </c>
      <c r="C62" s="52">
        <v>0</v>
      </c>
      <c r="D62" s="53">
        <v>840862.5294117647</v>
      </c>
      <c r="E62" s="52">
        <v>9867342.5285714287</v>
      </c>
      <c r="F62" s="54">
        <f t="shared" si="0"/>
        <v>3569401.6859943978</v>
      </c>
      <c r="G62" s="54">
        <f t="shared" si="1"/>
        <v>5470357.0807390716</v>
      </c>
      <c r="L62" s="52">
        <v>0</v>
      </c>
      <c r="M62" s="53">
        <v>0</v>
      </c>
      <c r="N62" s="52">
        <v>18856840.917431194</v>
      </c>
      <c r="O62" s="54">
        <f t="shared" si="2"/>
        <v>6285613.6391437314</v>
      </c>
      <c r="P62" s="54">
        <f t="shared" si="3"/>
        <v>10887002.179744849</v>
      </c>
    </row>
    <row r="63" spans="2:16">
      <c r="B63" s="46">
        <v>575</v>
      </c>
      <c r="C63" s="52">
        <v>0</v>
      </c>
      <c r="D63" s="53">
        <v>498450.82352941175</v>
      </c>
      <c r="E63" s="52">
        <v>8689510.8499999996</v>
      </c>
      <c r="F63" s="54">
        <f t="shared" si="0"/>
        <v>3062653.8911764701</v>
      </c>
      <c r="G63" s="54">
        <f t="shared" si="1"/>
        <v>4879370.1163331391</v>
      </c>
      <c r="L63" s="52">
        <v>0</v>
      </c>
      <c r="M63" s="53">
        <v>0</v>
      </c>
      <c r="N63" s="52">
        <v>16309978.683486238</v>
      </c>
      <c r="O63" s="54">
        <f t="shared" si="2"/>
        <v>5436659.5611620797</v>
      </c>
      <c r="P63" s="54">
        <f t="shared" si="3"/>
        <v>9416570.5833878368</v>
      </c>
    </row>
    <row r="64" spans="2:16">
      <c r="B64" s="46">
        <v>585</v>
      </c>
      <c r="C64" s="52">
        <v>0</v>
      </c>
      <c r="D64" s="53">
        <v>314891.19251336897</v>
      </c>
      <c r="E64" s="52">
        <v>7473624.9821428573</v>
      </c>
      <c r="F64" s="54">
        <f t="shared" si="0"/>
        <v>2596172.0582187423</v>
      </c>
      <c r="G64" s="54">
        <f t="shared" si="1"/>
        <v>4226931.4383607581</v>
      </c>
      <c r="L64" s="52">
        <v>0</v>
      </c>
      <c r="M64" s="53">
        <v>0</v>
      </c>
      <c r="N64" s="52">
        <v>11012953.619266056</v>
      </c>
      <c r="O64" s="54">
        <f t="shared" si="2"/>
        <v>3670984.5397553518</v>
      </c>
      <c r="P64" s="54">
        <f t="shared" si="3"/>
        <v>6358331.736656121</v>
      </c>
    </row>
    <row r="65" spans="2:16">
      <c r="B65" s="46">
        <v>595</v>
      </c>
      <c r="C65" s="52">
        <v>0</v>
      </c>
      <c r="D65" s="53">
        <v>273845.32085561496</v>
      </c>
      <c r="E65" s="52">
        <v>6339115.4285714282</v>
      </c>
      <c r="F65" s="54">
        <f t="shared" si="0"/>
        <v>2204320.2498090141</v>
      </c>
      <c r="G65" s="54">
        <f t="shared" si="1"/>
        <v>3583454.5054564741</v>
      </c>
      <c r="L65" s="52">
        <v>0</v>
      </c>
      <c r="M65" s="53">
        <v>0</v>
      </c>
      <c r="N65" s="52">
        <v>5856791.3899082569</v>
      </c>
      <c r="O65" s="54">
        <f t="shared" si="2"/>
        <v>1952263.7966360857</v>
      </c>
      <c r="P65" s="54">
        <f t="shared" si="3"/>
        <v>3381420.0855510146</v>
      </c>
    </row>
    <row r="66" spans="2:16">
      <c r="B66" s="46">
        <v>605</v>
      </c>
      <c r="C66" s="52">
        <v>0</v>
      </c>
      <c r="D66" s="53">
        <v>1144930.2032085562</v>
      </c>
      <c r="E66" s="52">
        <v>5360308.6678571431</v>
      </c>
      <c r="F66" s="54">
        <f t="shared" si="0"/>
        <v>2168412.9570219</v>
      </c>
      <c r="G66" s="54">
        <f t="shared" si="1"/>
        <v>2822917.8103854028</v>
      </c>
      <c r="L66" s="52">
        <v>0</v>
      </c>
      <c r="M66" s="53">
        <v>0</v>
      </c>
      <c r="N66" s="52">
        <v>2481931.6788990824</v>
      </c>
      <c r="O66" s="54">
        <f t="shared" si="2"/>
        <v>827310.55963302741</v>
      </c>
      <c r="P66" s="54">
        <f t="shared" si="3"/>
        <v>1432943.922922645</v>
      </c>
    </row>
    <row r="67" spans="2:16">
      <c r="B67" s="46">
        <v>615</v>
      </c>
      <c r="C67" s="52">
        <v>0</v>
      </c>
      <c r="D67" s="53">
        <v>5715927.8449197859</v>
      </c>
      <c r="E67" s="52">
        <v>4571424.9607142853</v>
      </c>
      <c r="F67" s="54">
        <f t="shared" si="0"/>
        <v>3429117.6018780232</v>
      </c>
      <c r="G67" s="54">
        <f t="shared" si="1"/>
        <v>3024335.8541373922</v>
      </c>
      <c r="L67" s="52">
        <v>0</v>
      </c>
      <c r="M67" s="53">
        <v>0</v>
      </c>
      <c r="N67" s="52">
        <v>849773.22477064223</v>
      </c>
      <c r="O67" s="54">
        <f t="shared" si="2"/>
        <v>283257.74159021408</v>
      </c>
      <c r="P67" s="54">
        <f t="shared" si="3"/>
        <v>490616.80007146666</v>
      </c>
    </row>
    <row r="68" spans="2:16">
      <c r="B68" s="46">
        <v>625</v>
      </c>
      <c r="C68" s="52">
        <v>0</v>
      </c>
      <c r="D68" s="53">
        <v>10864598.283422461</v>
      </c>
      <c r="E68" s="52">
        <v>3980092.8428571429</v>
      </c>
      <c r="F68" s="54">
        <f t="shared" si="0"/>
        <v>4948230.3754265346</v>
      </c>
      <c r="G68" s="54">
        <f t="shared" si="1"/>
        <v>5496620.9325833749</v>
      </c>
      <c r="L68" s="52">
        <v>0</v>
      </c>
      <c r="M68" s="53">
        <v>0</v>
      </c>
      <c r="N68" s="52">
        <v>238748.19266055047</v>
      </c>
      <c r="O68" s="54">
        <f t="shared" si="2"/>
        <v>79582.730886850157</v>
      </c>
      <c r="P68" s="54">
        <f t="shared" si="3"/>
        <v>137841.33330110545</v>
      </c>
    </row>
    <row r="69" spans="2:16">
      <c r="B69" s="46">
        <v>635</v>
      </c>
      <c r="C69" s="52">
        <v>0</v>
      </c>
      <c r="D69" s="53">
        <v>7349261.2727272725</v>
      </c>
      <c r="E69" s="52">
        <v>3581875.6785714286</v>
      </c>
      <c r="F69" s="54">
        <f t="shared" si="0"/>
        <v>3643712.317099567</v>
      </c>
      <c r="G69" s="54">
        <f t="shared" si="1"/>
        <v>3675020.8354648231</v>
      </c>
      <c r="L69" s="52">
        <v>0</v>
      </c>
      <c r="M69" s="53">
        <v>0</v>
      </c>
      <c r="N69" s="52">
        <v>55975.940366972478</v>
      </c>
      <c r="O69" s="54">
        <f t="shared" si="2"/>
        <v>18658.646788990827</v>
      </c>
      <c r="P69" s="54">
        <f t="shared" si="3"/>
        <v>32317.724239013998</v>
      </c>
    </row>
    <row r="70" spans="2:16">
      <c r="B70" s="46">
        <v>645</v>
      </c>
      <c r="C70" s="52">
        <v>0</v>
      </c>
      <c r="D70" s="53">
        <v>1995855.5080213903</v>
      </c>
      <c r="E70" s="52">
        <v>3371694.9357142858</v>
      </c>
      <c r="F70" s="54">
        <f t="shared" si="0"/>
        <v>1789183.4812452253</v>
      </c>
      <c r="G70" s="54">
        <f t="shared" si="1"/>
        <v>1695321.9988748943</v>
      </c>
      <c r="L70" s="52">
        <v>0</v>
      </c>
      <c r="M70" s="53">
        <v>0</v>
      </c>
      <c r="N70" s="52">
        <v>11147.655963302752</v>
      </c>
      <c r="O70" s="54">
        <f t="shared" si="2"/>
        <v>3715.8853211009173</v>
      </c>
      <c r="P70" s="54">
        <f t="shared" si="3"/>
        <v>6436.1021712461816</v>
      </c>
    </row>
    <row r="71" spans="2:16">
      <c r="B71" s="46">
        <v>655</v>
      </c>
      <c r="C71" s="52">
        <v>0</v>
      </c>
      <c r="D71" s="53">
        <v>591552.79144385026</v>
      </c>
      <c r="E71" s="52">
        <v>3350383.4464285714</v>
      </c>
      <c r="F71" s="54">
        <f t="shared" ref="F71:F105" si="12">AVERAGE(C71:E71)</f>
        <v>1313978.745957474</v>
      </c>
      <c r="G71" s="54">
        <f t="shared" ref="G71:G105" si="13">STDEV(C71:E71)</f>
        <v>1788209.0913374303</v>
      </c>
      <c r="L71" s="52">
        <v>0</v>
      </c>
      <c r="M71" s="53">
        <v>0</v>
      </c>
      <c r="N71" s="52">
        <v>1920.4633027522937</v>
      </c>
      <c r="O71" s="54">
        <f t="shared" ref="O71:O105" si="14">AVERAGE(L71:N71)</f>
        <v>640.15443425076455</v>
      </c>
      <c r="P71" s="54">
        <f t="shared" ref="P71:P105" si="15">STDEV(L71:N71)</f>
        <v>1108.7800048128345</v>
      </c>
    </row>
    <row r="72" spans="2:16">
      <c r="B72" s="46">
        <v>665</v>
      </c>
      <c r="C72" s="52">
        <v>0</v>
      </c>
      <c r="D72" s="53">
        <v>714667.29946524068</v>
      </c>
      <c r="E72" s="52">
        <v>3525074.932142857</v>
      </c>
      <c r="F72" s="54">
        <f t="shared" si="12"/>
        <v>1413247.4105360324</v>
      </c>
      <c r="G72" s="54">
        <f t="shared" si="13"/>
        <v>1863477.6489116398</v>
      </c>
      <c r="L72" s="52">
        <v>0</v>
      </c>
      <c r="M72" s="53">
        <v>0</v>
      </c>
      <c r="N72" s="52">
        <v>291.48623853211006</v>
      </c>
      <c r="O72" s="54">
        <f t="shared" si="14"/>
        <v>97.16207951070335</v>
      </c>
      <c r="P72" s="54">
        <f t="shared" si="15"/>
        <v>168.28965828158522</v>
      </c>
    </row>
    <row r="73" spans="2:16">
      <c r="B73" s="46">
        <v>675</v>
      </c>
      <c r="C73" s="52">
        <v>0</v>
      </c>
      <c r="D73" s="53">
        <v>1163807.0909090908</v>
      </c>
      <c r="E73" s="52">
        <v>3901583.9392857142</v>
      </c>
      <c r="F73" s="54">
        <f t="shared" si="12"/>
        <v>1688463.6767316016</v>
      </c>
      <c r="G73" s="54">
        <f t="shared" si="13"/>
        <v>2003007.1663896407</v>
      </c>
      <c r="L73" s="52">
        <v>0</v>
      </c>
      <c r="M73" s="53">
        <v>0</v>
      </c>
      <c r="N73" s="52">
        <v>39.678899082568805</v>
      </c>
      <c r="O73" s="54">
        <f t="shared" si="14"/>
        <v>13.226299694189601</v>
      </c>
      <c r="P73" s="54">
        <f t="shared" si="15"/>
        <v>22.908623066469094</v>
      </c>
    </row>
    <row r="74" spans="2:16">
      <c r="B74" s="46">
        <v>685</v>
      </c>
      <c r="C74" s="52">
        <v>0</v>
      </c>
      <c r="D74" s="53">
        <v>1880698.7700534759</v>
      </c>
      <c r="E74" s="52">
        <v>4467561.4785714289</v>
      </c>
      <c r="F74" s="54">
        <f t="shared" si="12"/>
        <v>2116086.7495416352</v>
      </c>
      <c r="G74" s="54">
        <f t="shared" si="13"/>
        <v>2243063.0880270558</v>
      </c>
      <c r="L74" s="52">
        <v>0</v>
      </c>
      <c r="M74" s="53">
        <v>0</v>
      </c>
      <c r="N74" s="52">
        <v>4.9266055045871564</v>
      </c>
      <c r="O74" s="54">
        <f t="shared" si="14"/>
        <v>1.6422018348623855</v>
      </c>
      <c r="P74" s="54">
        <f t="shared" si="15"/>
        <v>2.8443770142644866</v>
      </c>
    </row>
    <row r="75" spans="2:16">
      <c r="B75" s="46">
        <v>695</v>
      </c>
      <c r="C75" s="52">
        <v>0</v>
      </c>
      <c r="D75" s="53">
        <v>2906950.8556149732</v>
      </c>
      <c r="E75" s="52">
        <v>5169727.9214285715</v>
      </c>
      <c r="F75" s="54">
        <f t="shared" si="12"/>
        <v>2692226.2590145147</v>
      </c>
      <c r="G75" s="54">
        <f t="shared" si="13"/>
        <v>2591544.2663957076</v>
      </c>
      <c r="L75" s="52">
        <v>0</v>
      </c>
      <c r="M75" s="53">
        <v>0</v>
      </c>
      <c r="N75" s="52">
        <v>0.56880733944954132</v>
      </c>
      <c r="O75" s="54">
        <f t="shared" si="14"/>
        <v>0.18960244648318045</v>
      </c>
      <c r="P75" s="54">
        <f t="shared" si="15"/>
        <v>0.32840107054822748</v>
      </c>
    </row>
    <row r="76" spans="2:16">
      <c r="B76" s="46">
        <v>705</v>
      </c>
      <c r="C76" s="52">
        <v>0</v>
      </c>
      <c r="D76" s="53">
        <v>4190352.4171122992</v>
      </c>
      <c r="E76" s="52">
        <v>5897162.5607142858</v>
      </c>
      <c r="F76" s="54">
        <f t="shared" si="12"/>
        <v>3362504.9926088615</v>
      </c>
      <c r="G76" s="54">
        <f t="shared" si="13"/>
        <v>3034490.0865821433</v>
      </c>
      <c r="L76" s="52">
        <v>0</v>
      </c>
      <c r="M76" s="53">
        <v>0</v>
      </c>
      <c r="N76" s="52">
        <v>5.9633027522935783E-2</v>
      </c>
      <c r="O76" s="54">
        <f t="shared" si="14"/>
        <v>1.9877675840978593E-2</v>
      </c>
      <c r="P76" s="54">
        <f t="shared" si="15"/>
        <v>3.4429144492959335E-2</v>
      </c>
    </row>
    <row r="77" spans="2:16">
      <c r="B77" s="46">
        <v>715</v>
      </c>
      <c r="C77" s="52">
        <v>0</v>
      </c>
      <c r="D77" s="53">
        <v>5518782.8021390373</v>
      </c>
      <c r="E77" s="52">
        <v>6489269.9464285718</v>
      </c>
      <c r="F77" s="54">
        <f t="shared" si="12"/>
        <v>4002684.2495225365</v>
      </c>
      <c r="G77" s="54">
        <f t="shared" si="13"/>
        <v>3500224.5964137297</v>
      </c>
      <c r="L77" s="52">
        <v>0</v>
      </c>
      <c r="M77" s="53">
        <v>0</v>
      </c>
      <c r="N77" s="52">
        <v>4.5871559633027525E-3</v>
      </c>
      <c r="O77" s="54">
        <f t="shared" si="14"/>
        <v>1.5290519877675841E-3</v>
      </c>
      <c r="P77" s="54">
        <f t="shared" si="15"/>
        <v>2.6483957302276409E-3</v>
      </c>
    </row>
    <row r="78" spans="2:16">
      <c r="B78" s="46">
        <v>725</v>
      </c>
      <c r="C78" s="52">
        <v>0</v>
      </c>
      <c r="D78" s="53">
        <v>6534410.2032085564</v>
      </c>
      <c r="E78" s="52">
        <v>6780188.9464285718</v>
      </c>
      <c r="F78" s="54">
        <f t="shared" si="12"/>
        <v>4438199.7165457094</v>
      </c>
      <c r="G78" s="54">
        <f t="shared" si="13"/>
        <v>3845557.7411624594</v>
      </c>
      <c r="L78" s="52">
        <v>0</v>
      </c>
      <c r="M78" s="53">
        <v>0</v>
      </c>
      <c r="N78" s="52">
        <v>0</v>
      </c>
      <c r="O78" s="54">
        <f t="shared" si="14"/>
        <v>0</v>
      </c>
      <c r="P78" s="54">
        <f t="shared" si="15"/>
        <v>0</v>
      </c>
    </row>
    <row r="79" spans="2:16">
      <c r="B79" s="46">
        <v>735</v>
      </c>
      <c r="C79" s="52">
        <v>0</v>
      </c>
      <c r="D79" s="53">
        <v>6870748.8663101606</v>
      </c>
      <c r="E79" s="52">
        <v>6666623.7642857144</v>
      </c>
      <c r="F79" s="54">
        <f t="shared" si="12"/>
        <v>4512457.543531958</v>
      </c>
      <c r="G79" s="54">
        <f t="shared" si="13"/>
        <v>3909235.4208915313</v>
      </c>
      <c r="L79" s="52">
        <v>0</v>
      </c>
      <c r="M79" s="53">
        <v>0</v>
      </c>
      <c r="N79" s="52">
        <v>0</v>
      </c>
      <c r="O79" s="54">
        <f t="shared" si="14"/>
        <v>0</v>
      </c>
      <c r="P79" s="54">
        <f t="shared" si="15"/>
        <v>0</v>
      </c>
    </row>
    <row r="80" spans="2:16">
      <c r="B80" s="46">
        <v>745</v>
      </c>
      <c r="C80" s="52">
        <v>0</v>
      </c>
      <c r="D80" s="53">
        <v>6357910.4010695191</v>
      </c>
      <c r="E80" s="52">
        <v>6159625.0678571425</v>
      </c>
      <c r="F80" s="54">
        <f t="shared" si="12"/>
        <v>4172511.8229755536</v>
      </c>
      <c r="G80" s="54">
        <f t="shared" si="13"/>
        <v>3614861.0558353248</v>
      </c>
      <c r="L80" s="52">
        <v>0</v>
      </c>
      <c r="M80" s="53">
        <v>0</v>
      </c>
      <c r="N80" s="52">
        <v>0</v>
      </c>
      <c r="O80" s="54">
        <f t="shared" si="14"/>
        <v>0</v>
      </c>
      <c r="P80" s="54">
        <f t="shared" si="15"/>
        <v>0</v>
      </c>
    </row>
    <row r="81" spans="2:16">
      <c r="B81" s="46">
        <v>755</v>
      </c>
      <c r="C81" s="52">
        <v>0</v>
      </c>
      <c r="D81" s="53">
        <v>5144892.7647058824</v>
      </c>
      <c r="E81" s="52">
        <v>5381486.2142857146</v>
      </c>
      <c r="F81" s="54">
        <f t="shared" si="12"/>
        <v>3508792.9929971993</v>
      </c>
      <c r="G81" s="54">
        <f t="shared" si="13"/>
        <v>3041005.6421972811</v>
      </c>
      <c r="L81" s="52">
        <v>0</v>
      </c>
      <c r="M81" s="53">
        <v>0</v>
      </c>
      <c r="N81" s="52">
        <v>0</v>
      </c>
      <c r="O81" s="54">
        <f t="shared" si="14"/>
        <v>0</v>
      </c>
      <c r="P81" s="54">
        <f t="shared" si="15"/>
        <v>0</v>
      </c>
    </row>
    <row r="82" spans="2:16">
      <c r="B82" s="46">
        <v>765</v>
      </c>
      <c r="C82" s="52">
        <v>0</v>
      </c>
      <c r="D82" s="53">
        <v>3625453.1336898394</v>
      </c>
      <c r="E82" s="52">
        <v>4505311.1928571425</v>
      </c>
      <c r="F82" s="54">
        <f t="shared" si="12"/>
        <v>2710254.7755156606</v>
      </c>
      <c r="G82" s="54">
        <f t="shared" si="13"/>
        <v>2388021.8303492321</v>
      </c>
      <c r="L82" s="52">
        <v>0</v>
      </c>
      <c r="M82" s="53">
        <v>0</v>
      </c>
      <c r="N82" s="52">
        <v>0</v>
      </c>
      <c r="O82" s="54">
        <f t="shared" si="14"/>
        <v>0</v>
      </c>
      <c r="P82" s="54">
        <f t="shared" si="15"/>
        <v>0</v>
      </c>
    </row>
    <row r="83" spans="2:16">
      <c r="B83" s="46">
        <v>775</v>
      </c>
      <c r="C83" s="52">
        <v>0</v>
      </c>
      <c r="D83" s="53">
        <v>2219134.0748663102</v>
      </c>
      <c r="E83" s="52">
        <v>3677275.2571428572</v>
      </c>
      <c r="F83" s="54">
        <f t="shared" si="12"/>
        <v>1965469.7773363891</v>
      </c>
      <c r="G83" s="54">
        <f t="shared" si="13"/>
        <v>1851714.7488422124</v>
      </c>
      <c r="L83" s="52">
        <v>0</v>
      </c>
      <c r="M83" s="53">
        <v>0</v>
      </c>
      <c r="N83" s="52">
        <v>0</v>
      </c>
      <c r="O83" s="54">
        <f t="shared" si="14"/>
        <v>0</v>
      </c>
      <c r="P83" s="54">
        <f t="shared" si="15"/>
        <v>0</v>
      </c>
    </row>
    <row r="84" spans="2:16">
      <c r="B84" s="46">
        <v>785</v>
      </c>
      <c r="C84" s="52">
        <v>0</v>
      </c>
      <c r="D84" s="53">
        <v>1178497.4278074866</v>
      </c>
      <c r="E84" s="52">
        <v>2970390.8857142855</v>
      </c>
      <c r="F84" s="54">
        <f t="shared" si="12"/>
        <v>1382962.771173924</v>
      </c>
      <c r="G84" s="54">
        <f t="shared" si="13"/>
        <v>1495713.8967603699</v>
      </c>
      <c r="L84" s="52">
        <v>0</v>
      </c>
      <c r="M84" s="53">
        <v>0</v>
      </c>
      <c r="N84" s="52">
        <v>0</v>
      </c>
      <c r="O84" s="54">
        <f t="shared" si="14"/>
        <v>0</v>
      </c>
      <c r="P84" s="54">
        <f t="shared" si="15"/>
        <v>0</v>
      </c>
    </row>
    <row r="85" spans="2:16">
      <c r="B85" s="46">
        <v>795</v>
      </c>
      <c r="C85" s="52">
        <v>0</v>
      </c>
      <c r="D85" s="53">
        <v>542915.86631016037</v>
      </c>
      <c r="E85" s="52">
        <v>2388276.8892857144</v>
      </c>
      <c r="F85" s="54">
        <f t="shared" si="12"/>
        <v>977064.25186529162</v>
      </c>
      <c r="G85" s="54">
        <f t="shared" si="13"/>
        <v>1251930.6052989345</v>
      </c>
      <c r="L85" s="52">
        <v>0</v>
      </c>
      <c r="M85" s="53">
        <v>0</v>
      </c>
      <c r="N85" s="52">
        <v>0</v>
      </c>
      <c r="O85" s="54">
        <f t="shared" si="14"/>
        <v>0</v>
      </c>
      <c r="P85" s="54">
        <f t="shared" si="15"/>
        <v>0</v>
      </c>
    </row>
    <row r="86" spans="2:16">
      <c r="B86" s="46">
        <v>805</v>
      </c>
      <c r="C86" s="52">
        <v>0</v>
      </c>
      <c r="D86" s="53">
        <v>217106.04278074866</v>
      </c>
      <c r="E86" s="52">
        <v>1900274.9035714285</v>
      </c>
      <c r="F86" s="54">
        <f t="shared" si="12"/>
        <v>705793.6487840591</v>
      </c>
      <c r="G86" s="54">
        <f t="shared" si="13"/>
        <v>1040131.1741707319</v>
      </c>
      <c r="L86" s="52">
        <v>0</v>
      </c>
      <c r="M86" s="53">
        <v>0</v>
      </c>
      <c r="N86" s="52">
        <v>0</v>
      </c>
      <c r="O86" s="54">
        <f t="shared" si="14"/>
        <v>0</v>
      </c>
      <c r="P86" s="54">
        <f t="shared" si="15"/>
        <v>0</v>
      </c>
    </row>
    <row r="87" spans="2:16">
      <c r="B87" s="46">
        <v>815</v>
      </c>
      <c r="C87" s="52">
        <v>0</v>
      </c>
      <c r="D87" s="53">
        <v>75454.037433155085</v>
      </c>
      <c r="E87" s="52">
        <v>1476465.8</v>
      </c>
      <c r="F87" s="54">
        <f t="shared" si="12"/>
        <v>517306.61247771839</v>
      </c>
      <c r="G87" s="54">
        <f t="shared" si="13"/>
        <v>831512.53039118031</v>
      </c>
      <c r="L87" s="52">
        <v>0</v>
      </c>
      <c r="M87" s="53">
        <v>0</v>
      </c>
      <c r="N87" s="52">
        <v>0</v>
      </c>
      <c r="O87" s="54">
        <f t="shared" si="14"/>
        <v>0</v>
      </c>
      <c r="P87" s="54">
        <f t="shared" si="15"/>
        <v>0</v>
      </c>
    </row>
    <row r="88" spans="2:16">
      <c r="B88" s="46">
        <v>825</v>
      </c>
      <c r="C88" s="52">
        <v>0</v>
      </c>
      <c r="D88" s="53">
        <v>22829.379679144386</v>
      </c>
      <c r="E88" s="52">
        <v>1103947.8999999999</v>
      </c>
      <c r="F88" s="54">
        <f t="shared" si="12"/>
        <v>375592.42655971478</v>
      </c>
      <c r="G88" s="54">
        <f t="shared" si="13"/>
        <v>630877.61642964487</v>
      </c>
      <c r="L88" s="52">
        <v>0</v>
      </c>
      <c r="M88" s="53">
        <v>0</v>
      </c>
      <c r="N88" s="52">
        <v>0</v>
      </c>
      <c r="O88" s="54">
        <f t="shared" si="14"/>
        <v>0</v>
      </c>
      <c r="P88" s="54">
        <f t="shared" si="15"/>
        <v>0</v>
      </c>
    </row>
    <row r="89" spans="2:16">
      <c r="B89" s="46">
        <v>835</v>
      </c>
      <c r="C89" s="52">
        <v>0</v>
      </c>
      <c r="D89" s="53">
        <v>6025.3155080213901</v>
      </c>
      <c r="E89" s="52">
        <v>784786.29285714286</v>
      </c>
      <c r="F89" s="54">
        <f t="shared" si="12"/>
        <v>263603.86945505475</v>
      </c>
      <c r="G89" s="54">
        <f t="shared" si="13"/>
        <v>451367.27279921155</v>
      </c>
      <c r="L89" s="52">
        <v>0</v>
      </c>
      <c r="M89" s="53">
        <v>0</v>
      </c>
      <c r="N89" s="52">
        <v>0</v>
      </c>
      <c r="O89" s="54">
        <f t="shared" si="14"/>
        <v>0</v>
      </c>
      <c r="P89" s="54">
        <f t="shared" si="15"/>
        <v>0</v>
      </c>
    </row>
    <row r="90" spans="2:16">
      <c r="B90" s="46">
        <v>845</v>
      </c>
      <c r="C90" s="52">
        <v>0</v>
      </c>
      <c r="D90" s="53">
        <v>1390.3262032085561</v>
      </c>
      <c r="E90" s="52">
        <v>525900.66428571427</v>
      </c>
      <c r="F90" s="54">
        <f t="shared" si="12"/>
        <v>175763.66349630759</v>
      </c>
      <c r="G90" s="54">
        <f t="shared" si="13"/>
        <v>303228.33433419204</v>
      </c>
      <c r="L90" s="52">
        <v>0</v>
      </c>
      <c r="M90" s="53">
        <v>0</v>
      </c>
      <c r="N90" s="52">
        <v>0</v>
      </c>
      <c r="O90" s="54">
        <f t="shared" si="14"/>
        <v>0</v>
      </c>
      <c r="P90" s="54">
        <f t="shared" si="15"/>
        <v>0</v>
      </c>
    </row>
    <row r="91" spans="2:16">
      <c r="B91" s="46">
        <v>855</v>
      </c>
      <c r="C91" s="52">
        <v>0</v>
      </c>
      <c r="D91" s="53">
        <v>281.16042780748666</v>
      </c>
      <c r="E91" s="52">
        <v>330308.58214285714</v>
      </c>
      <c r="F91" s="54">
        <f t="shared" si="12"/>
        <v>110196.58085688821</v>
      </c>
      <c r="G91" s="54">
        <f t="shared" si="13"/>
        <v>190622.63662897525</v>
      </c>
      <c r="L91" s="52">
        <v>0</v>
      </c>
      <c r="M91" s="53">
        <v>0</v>
      </c>
      <c r="N91" s="52">
        <v>0</v>
      </c>
      <c r="O91" s="54">
        <f t="shared" si="14"/>
        <v>0</v>
      </c>
      <c r="P91" s="54">
        <f t="shared" si="15"/>
        <v>0</v>
      </c>
    </row>
    <row r="92" spans="2:16">
      <c r="B92" s="46">
        <v>865</v>
      </c>
      <c r="C92" s="52">
        <v>0</v>
      </c>
      <c r="D92" s="53">
        <v>49.957219251336902</v>
      </c>
      <c r="E92" s="52">
        <v>193712.85357142857</v>
      </c>
      <c r="F92" s="54">
        <f t="shared" si="12"/>
        <v>64587.603596893307</v>
      </c>
      <c r="G92" s="54">
        <f t="shared" si="13"/>
        <v>111825.74953770981</v>
      </c>
      <c r="L92" s="52">
        <v>0</v>
      </c>
      <c r="M92" s="53">
        <v>0</v>
      </c>
      <c r="N92" s="52">
        <v>0</v>
      </c>
      <c r="O92" s="54">
        <f t="shared" si="14"/>
        <v>0</v>
      </c>
      <c r="P92" s="54">
        <f t="shared" si="15"/>
        <v>0</v>
      </c>
    </row>
    <row r="93" spans="2:16">
      <c r="B93" s="46">
        <v>875</v>
      </c>
      <c r="C93" s="52">
        <v>0</v>
      </c>
      <c r="D93" s="53">
        <v>7.8181818181818183</v>
      </c>
      <c r="E93" s="52">
        <v>105806.51071428572</v>
      </c>
      <c r="F93" s="54">
        <f t="shared" si="12"/>
        <v>35271.442965367962</v>
      </c>
      <c r="G93" s="54">
        <f t="shared" si="13"/>
        <v>61085.160653298633</v>
      </c>
      <c r="L93" s="52">
        <v>0</v>
      </c>
      <c r="M93" s="53">
        <v>0</v>
      </c>
      <c r="N93" s="52">
        <v>0</v>
      </c>
      <c r="O93" s="54">
        <f t="shared" si="14"/>
        <v>0</v>
      </c>
      <c r="P93" s="54">
        <f t="shared" si="15"/>
        <v>0</v>
      </c>
    </row>
    <row r="94" spans="2:16">
      <c r="B94" s="46">
        <v>885</v>
      </c>
      <c r="C94" s="52">
        <v>0</v>
      </c>
      <c r="D94" s="53">
        <v>1.0802139037433156</v>
      </c>
      <c r="E94" s="52">
        <v>53729.778571428571</v>
      </c>
      <c r="F94" s="54">
        <f t="shared" si="12"/>
        <v>17910.286261777437</v>
      </c>
      <c r="G94" s="54">
        <f t="shared" si="13"/>
        <v>31020.590295521182</v>
      </c>
      <c r="L94" s="52">
        <v>0</v>
      </c>
      <c r="M94" s="53">
        <v>0</v>
      </c>
      <c r="N94" s="52">
        <v>0</v>
      </c>
      <c r="O94" s="54">
        <f t="shared" si="14"/>
        <v>0</v>
      </c>
      <c r="P94" s="54">
        <f t="shared" si="15"/>
        <v>0</v>
      </c>
    </row>
    <row r="95" spans="2:16">
      <c r="B95" s="46">
        <v>895</v>
      </c>
      <c r="C95" s="52">
        <v>0</v>
      </c>
      <c r="D95" s="53">
        <v>0.13368983957219252</v>
      </c>
      <c r="E95" s="52">
        <v>25335.528571428571</v>
      </c>
      <c r="F95" s="54">
        <f t="shared" si="12"/>
        <v>8445.220753756048</v>
      </c>
      <c r="G95" s="54">
        <f t="shared" si="13"/>
        <v>14627.435647996042</v>
      </c>
      <c r="L95" s="52">
        <v>0</v>
      </c>
      <c r="M95" s="53">
        <v>0</v>
      </c>
      <c r="N95" s="52">
        <v>0</v>
      </c>
      <c r="O95" s="54">
        <f t="shared" si="14"/>
        <v>0</v>
      </c>
      <c r="P95" s="54">
        <f t="shared" si="15"/>
        <v>0</v>
      </c>
    </row>
    <row r="96" spans="2:16">
      <c r="B96" s="46">
        <v>905</v>
      </c>
      <c r="C96" s="52">
        <v>0</v>
      </c>
      <c r="D96" s="53">
        <v>1.6042780748663103E-2</v>
      </c>
      <c r="E96" s="52">
        <v>11083.835714285715</v>
      </c>
      <c r="F96" s="54">
        <f t="shared" si="12"/>
        <v>3694.6172523554883</v>
      </c>
      <c r="G96" s="54">
        <f t="shared" si="13"/>
        <v>6399.2509021495807</v>
      </c>
      <c r="L96" s="52">
        <v>0</v>
      </c>
      <c r="M96" s="53">
        <v>0</v>
      </c>
      <c r="N96" s="52">
        <v>0</v>
      </c>
      <c r="O96" s="54">
        <f t="shared" si="14"/>
        <v>0</v>
      </c>
      <c r="P96" s="54">
        <f t="shared" si="15"/>
        <v>0</v>
      </c>
    </row>
    <row r="97" spans="2:16">
      <c r="B97" s="46">
        <v>915</v>
      </c>
      <c r="C97" s="52">
        <v>0</v>
      </c>
      <c r="D97" s="53">
        <v>0</v>
      </c>
      <c r="E97" s="52">
        <v>4496.3678571428572</v>
      </c>
      <c r="F97" s="54">
        <f t="shared" si="12"/>
        <v>1498.7892857142858</v>
      </c>
      <c r="G97" s="54">
        <f t="shared" si="13"/>
        <v>2595.9791926970092</v>
      </c>
      <c r="L97" s="52">
        <v>0</v>
      </c>
      <c r="M97" s="53">
        <v>0</v>
      </c>
      <c r="N97" s="52">
        <v>0</v>
      </c>
      <c r="O97" s="54">
        <f t="shared" si="14"/>
        <v>0</v>
      </c>
      <c r="P97" s="54">
        <f t="shared" si="15"/>
        <v>0</v>
      </c>
    </row>
    <row r="98" spans="2:16">
      <c r="B98" s="46">
        <v>925</v>
      </c>
      <c r="C98" s="52">
        <v>0</v>
      </c>
      <c r="D98" s="53">
        <v>0</v>
      </c>
      <c r="E98" s="52">
        <v>1690.9214285714286</v>
      </c>
      <c r="F98" s="54">
        <f t="shared" si="12"/>
        <v>563.64047619047619</v>
      </c>
      <c r="G98" s="54">
        <f t="shared" si="13"/>
        <v>976.25394196422087</v>
      </c>
      <c r="L98" s="52">
        <v>0</v>
      </c>
      <c r="M98" s="53">
        <v>0</v>
      </c>
      <c r="N98" s="52">
        <v>0</v>
      </c>
      <c r="O98" s="54">
        <f t="shared" si="14"/>
        <v>0</v>
      </c>
      <c r="P98" s="54">
        <f t="shared" si="15"/>
        <v>0</v>
      </c>
    </row>
    <row r="99" spans="2:16">
      <c r="B99" s="46">
        <v>935</v>
      </c>
      <c r="C99" s="52">
        <v>0</v>
      </c>
      <c r="D99" s="53">
        <v>0</v>
      </c>
      <c r="E99" s="52">
        <v>589.44642857142856</v>
      </c>
      <c r="F99" s="54">
        <f t="shared" si="12"/>
        <v>196.48214285714286</v>
      </c>
      <c r="G99" s="54">
        <f t="shared" si="13"/>
        <v>340.31705420857782</v>
      </c>
      <c r="L99" s="52">
        <v>0</v>
      </c>
      <c r="M99" s="53">
        <v>0</v>
      </c>
      <c r="N99" s="52">
        <v>0</v>
      </c>
      <c r="O99" s="54">
        <f t="shared" si="14"/>
        <v>0</v>
      </c>
      <c r="P99" s="54">
        <f t="shared" si="15"/>
        <v>0</v>
      </c>
    </row>
    <row r="100" spans="2:16">
      <c r="B100" s="46">
        <v>945</v>
      </c>
      <c r="C100" s="52">
        <v>0</v>
      </c>
      <c r="D100" s="53">
        <v>0</v>
      </c>
      <c r="E100" s="52">
        <v>190.49285714285713</v>
      </c>
      <c r="F100" s="54">
        <f t="shared" si="12"/>
        <v>63.497619047619047</v>
      </c>
      <c r="G100" s="54">
        <f t="shared" si="13"/>
        <v>109.98110235012949</v>
      </c>
      <c r="L100" s="52">
        <v>0</v>
      </c>
      <c r="M100" s="53">
        <v>0</v>
      </c>
      <c r="N100" s="52">
        <v>0</v>
      </c>
      <c r="O100" s="54">
        <f t="shared" si="14"/>
        <v>0</v>
      </c>
      <c r="P100" s="54">
        <f t="shared" si="15"/>
        <v>0</v>
      </c>
    </row>
    <row r="101" spans="2:16">
      <c r="B101" s="46">
        <v>955</v>
      </c>
      <c r="C101" s="52">
        <v>0</v>
      </c>
      <c r="D101" s="53">
        <v>0</v>
      </c>
      <c r="E101" s="52">
        <v>57.089285714285715</v>
      </c>
      <c r="F101" s="54">
        <f t="shared" si="12"/>
        <v>19.029761904761905</v>
      </c>
      <c r="G101" s="54">
        <f t="shared" si="13"/>
        <v>32.960514474986311</v>
      </c>
      <c r="L101" s="52">
        <v>0</v>
      </c>
      <c r="M101" s="53">
        <v>0</v>
      </c>
      <c r="N101" s="52">
        <v>0</v>
      </c>
      <c r="O101" s="54">
        <f t="shared" si="14"/>
        <v>0</v>
      </c>
      <c r="P101" s="54">
        <f t="shared" si="15"/>
        <v>0</v>
      </c>
    </row>
    <row r="102" spans="2:16">
      <c r="B102" s="46">
        <v>965</v>
      </c>
      <c r="C102" s="52">
        <v>0</v>
      </c>
      <c r="D102" s="53">
        <v>0</v>
      </c>
      <c r="E102" s="52">
        <v>15.871428571428572</v>
      </c>
      <c r="F102" s="54">
        <f t="shared" si="12"/>
        <v>5.2904761904761903</v>
      </c>
      <c r="G102" s="54">
        <f t="shared" si="13"/>
        <v>9.1633735581382023</v>
      </c>
      <c r="L102" s="52">
        <v>0</v>
      </c>
      <c r="M102" s="53">
        <v>0</v>
      </c>
      <c r="N102" s="52">
        <v>0</v>
      </c>
      <c r="O102" s="54">
        <f t="shared" si="14"/>
        <v>0</v>
      </c>
      <c r="P102" s="54">
        <f t="shared" si="15"/>
        <v>0</v>
      </c>
    </row>
    <row r="103" spans="2:16">
      <c r="B103" s="46">
        <v>975</v>
      </c>
      <c r="C103" s="52">
        <v>0</v>
      </c>
      <c r="D103" s="53">
        <v>0</v>
      </c>
      <c r="E103" s="52">
        <v>4.0964285714285715</v>
      </c>
      <c r="F103" s="54">
        <f t="shared" si="12"/>
        <v>1.3654761904761905</v>
      </c>
      <c r="G103" s="54">
        <f t="shared" si="13"/>
        <v>2.3650741384303595</v>
      </c>
      <c r="L103" s="52">
        <v>0</v>
      </c>
      <c r="M103" s="53">
        <v>0</v>
      </c>
      <c r="N103" s="52">
        <v>0</v>
      </c>
      <c r="O103" s="54">
        <f t="shared" si="14"/>
        <v>0</v>
      </c>
      <c r="P103" s="54">
        <f t="shared" si="15"/>
        <v>0</v>
      </c>
    </row>
    <row r="104" spans="2:16">
      <c r="B104" s="46">
        <v>985</v>
      </c>
      <c r="C104" s="52">
        <v>0</v>
      </c>
      <c r="D104" s="53">
        <v>0</v>
      </c>
      <c r="E104" s="52">
        <v>0.9821428571428571</v>
      </c>
      <c r="F104" s="54">
        <f t="shared" si="12"/>
        <v>0.32738095238095238</v>
      </c>
      <c r="G104" s="54">
        <f t="shared" si="13"/>
        <v>0.56704044295409672</v>
      </c>
      <c r="L104" s="52">
        <v>0</v>
      </c>
      <c r="M104" s="53">
        <v>0</v>
      </c>
      <c r="N104" s="52">
        <v>0</v>
      </c>
      <c r="O104" s="54">
        <f t="shared" si="14"/>
        <v>0</v>
      </c>
      <c r="P104" s="54">
        <f t="shared" si="15"/>
        <v>0</v>
      </c>
    </row>
    <row r="105" spans="2:16">
      <c r="B105" s="46">
        <v>995</v>
      </c>
      <c r="C105" s="52">
        <v>0</v>
      </c>
      <c r="D105" s="53">
        <v>0</v>
      </c>
      <c r="E105" s="52">
        <v>0.21785714285714286</v>
      </c>
      <c r="F105" s="54">
        <f t="shared" si="12"/>
        <v>7.2619047619047625E-2</v>
      </c>
      <c r="G105" s="54">
        <f t="shared" si="13"/>
        <v>0.12577988007345417</v>
      </c>
      <c r="L105" s="52">
        <v>0</v>
      </c>
      <c r="M105" s="53">
        <v>0</v>
      </c>
      <c r="N105" s="52">
        <v>0</v>
      </c>
      <c r="O105" s="54">
        <f t="shared" si="14"/>
        <v>0</v>
      </c>
      <c r="P105" s="54">
        <f t="shared" si="15"/>
        <v>0</v>
      </c>
    </row>
  </sheetData>
  <mergeCells count="5">
    <mergeCell ref="C2:J2"/>
    <mergeCell ref="L2:S2"/>
    <mergeCell ref="C3:J4"/>
    <mergeCell ref="L3:S4"/>
    <mergeCell ref="U11:U1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40"/>
  <sheetViews>
    <sheetView workbookViewId="0">
      <selection activeCell="F34" sqref="F34"/>
    </sheetView>
  </sheetViews>
  <sheetFormatPr baseColWidth="10" defaultRowHeight="15"/>
  <sheetData>
    <row r="1" spans="1:5">
      <c r="A1" s="57" t="s">
        <v>62</v>
      </c>
      <c r="B1" s="58" t="s">
        <v>63</v>
      </c>
      <c r="C1" s="58" t="s">
        <v>64</v>
      </c>
      <c r="D1" s="59" t="s">
        <v>65</v>
      </c>
      <c r="E1" s="59" t="s">
        <v>66</v>
      </c>
    </row>
    <row r="2" spans="1:5">
      <c r="A2" s="60" t="s">
        <v>67</v>
      </c>
      <c r="B2" s="61">
        <v>28.570723457630525</v>
      </c>
      <c r="C2" s="61">
        <v>23.501741896010241</v>
      </c>
      <c r="D2" s="62">
        <v>1.4572407360331E-2</v>
      </c>
      <c r="E2" s="62">
        <v>-5.0689815616202836</v>
      </c>
    </row>
    <row r="3" spans="1:5">
      <c r="A3" s="60" t="s">
        <v>68</v>
      </c>
      <c r="B3" s="61">
        <v>28.012377107362028</v>
      </c>
      <c r="C3" s="61">
        <v>23.809052358489478</v>
      </c>
      <c r="D3" s="62">
        <v>8.7040269766515393E-3</v>
      </c>
      <c r="E3" s="62">
        <v>-4.20332474887255</v>
      </c>
    </row>
    <row r="4" spans="1:5">
      <c r="A4" s="60" t="s">
        <v>69</v>
      </c>
      <c r="B4" s="61">
        <v>25.500235931930362</v>
      </c>
      <c r="C4" s="61">
        <v>21.398515419263436</v>
      </c>
      <c r="D4" s="62">
        <v>8.1242860187147308E-3</v>
      </c>
      <c r="E4" s="62">
        <v>-4.1017205126669261</v>
      </c>
    </row>
    <row r="5" spans="1:5">
      <c r="A5" s="60" t="s">
        <v>70</v>
      </c>
      <c r="B5" s="61">
        <v>28.570723457630525</v>
      </c>
      <c r="C5" s="61">
        <v>24.823910923851635</v>
      </c>
      <c r="D5" s="62">
        <v>2.20418161017051E-3</v>
      </c>
      <c r="E5" s="62">
        <v>-3.7468125337788898</v>
      </c>
    </row>
    <row r="6" spans="1:5">
      <c r="A6" s="60" t="s">
        <v>71</v>
      </c>
      <c r="B6" s="61">
        <v>30.339282797348194</v>
      </c>
      <c r="C6" s="61">
        <v>26.653377107335341</v>
      </c>
      <c r="D6" s="62">
        <v>2.8015317118123498E-3</v>
      </c>
      <c r="E6" s="62">
        <v>-3.6859056900128522</v>
      </c>
    </row>
    <row r="7" spans="1:5">
      <c r="A7" s="60" t="s">
        <v>72</v>
      </c>
      <c r="B7" s="61">
        <v>24.986441593621162</v>
      </c>
      <c r="C7" s="61">
        <v>21.306091404666802</v>
      </c>
      <c r="D7" s="62">
        <v>6.3272408159291702E-3</v>
      </c>
      <c r="E7" s="62">
        <v>-3.6803501889543604</v>
      </c>
    </row>
    <row r="8" spans="1:5">
      <c r="A8" s="60" t="s">
        <v>73</v>
      </c>
      <c r="B8" s="61">
        <v>30.219925258841766</v>
      </c>
      <c r="C8" s="61">
        <v>26.561036261758574</v>
      </c>
      <c r="D8" s="62">
        <v>3.8526054101105899E-3</v>
      </c>
      <c r="E8" s="62">
        <v>-3.6588889970831922</v>
      </c>
    </row>
    <row r="9" spans="1:5">
      <c r="A9" s="60" t="s">
        <v>74</v>
      </c>
      <c r="B9" s="61">
        <v>25.728303228120495</v>
      </c>
      <c r="C9" s="61">
        <v>22.176792516718375</v>
      </c>
      <c r="D9" s="62">
        <v>1.8377205814105801E-2</v>
      </c>
      <c r="E9" s="62">
        <v>-3.5515107114021198</v>
      </c>
    </row>
    <row r="10" spans="1:5">
      <c r="A10" s="60" t="s">
        <v>75</v>
      </c>
      <c r="B10" s="61">
        <v>26.159081174575494</v>
      </c>
      <c r="C10" s="61">
        <v>22.791818472058072</v>
      </c>
      <c r="D10" s="62">
        <v>2.2977501089978302E-3</v>
      </c>
      <c r="E10" s="62">
        <v>-3.3672627025174222</v>
      </c>
    </row>
    <row r="11" spans="1:5">
      <c r="A11" s="60" t="s">
        <v>76</v>
      </c>
      <c r="B11" s="61">
        <v>27.444245500779463</v>
      </c>
      <c r="C11" s="61">
        <v>24.090612880860906</v>
      </c>
      <c r="D11" s="62">
        <v>1.9956883274614701E-3</v>
      </c>
      <c r="E11" s="62">
        <v>-3.3536326199185567</v>
      </c>
    </row>
    <row r="12" spans="1:5">
      <c r="A12" s="60" t="s">
        <v>77</v>
      </c>
      <c r="B12" s="61">
        <v>26.442085522822861</v>
      </c>
      <c r="C12" s="61">
        <v>23.091446493009339</v>
      </c>
      <c r="D12" s="62">
        <v>1.65829161042962E-2</v>
      </c>
      <c r="E12" s="62">
        <v>-3.3506390298135216</v>
      </c>
    </row>
    <row r="13" spans="1:5">
      <c r="A13" s="60" t="s">
        <v>78</v>
      </c>
      <c r="B13" s="61">
        <v>27.947531555366396</v>
      </c>
      <c r="C13" s="61">
        <v>24.628811112238207</v>
      </c>
      <c r="D13" s="62">
        <v>5.0837085564941799E-3</v>
      </c>
      <c r="E13" s="62">
        <v>-3.3187204431281891</v>
      </c>
    </row>
    <row r="14" spans="1:5">
      <c r="A14" s="60" t="s">
        <v>79</v>
      </c>
      <c r="B14" s="61">
        <v>26.539221226488294</v>
      </c>
      <c r="C14" s="61">
        <v>23.283963670338576</v>
      </c>
      <c r="D14" s="62">
        <v>4.3191008945587398E-3</v>
      </c>
      <c r="E14" s="62">
        <v>-3.2552575561497186</v>
      </c>
    </row>
    <row r="15" spans="1:5">
      <c r="A15" s="60" t="s">
        <v>80</v>
      </c>
      <c r="B15" s="61">
        <v>27.567693039582462</v>
      </c>
      <c r="C15" s="61">
        <v>24.362668271414844</v>
      </c>
      <c r="D15" s="62">
        <v>1.77223827754191E-3</v>
      </c>
      <c r="E15" s="62">
        <v>-3.2050247681676183</v>
      </c>
    </row>
    <row r="16" spans="1:5">
      <c r="A16" s="60" t="s">
        <v>81</v>
      </c>
      <c r="B16" s="61">
        <v>28.621984168783754</v>
      </c>
      <c r="C16" s="61">
        <v>25.444691053278987</v>
      </c>
      <c r="D16" s="62">
        <v>1.6411236719966901E-2</v>
      </c>
      <c r="E16" s="62">
        <v>-3.1772931155047672</v>
      </c>
    </row>
    <row r="17" spans="1:12">
      <c r="A17" s="60" t="s">
        <v>82</v>
      </c>
      <c r="B17" s="61">
        <v>28.015846686052196</v>
      </c>
      <c r="C17" s="61">
        <v>24.865562851794774</v>
      </c>
      <c r="D17" s="62">
        <v>1.52014970221229E-3</v>
      </c>
      <c r="E17" s="62">
        <v>-3.1502838342574222</v>
      </c>
    </row>
    <row r="18" spans="1:12">
      <c r="A18" s="60" t="s">
        <v>83</v>
      </c>
      <c r="B18" s="61">
        <v>28.00406577902633</v>
      </c>
      <c r="C18" s="61">
        <v>24.941823980867309</v>
      </c>
      <c r="D18" s="62">
        <v>2.4554115729324799E-3</v>
      </c>
      <c r="E18" s="62">
        <v>-3.0622417981590218</v>
      </c>
    </row>
    <row r="19" spans="1:12">
      <c r="A19" s="60" t="s">
        <v>84</v>
      </c>
      <c r="B19" s="61">
        <v>27.463398363509366</v>
      </c>
      <c r="C19" s="61">
        <v>24.417354742732872</v>
      </c>
      <c r="D19" s="62">
        <v>7.0516796224536198E-3</v>
      </c>
      <c r="E19" s="62">
        <v>-3.0460436207764943</v>
      </c>
    </row>
    <row r="20" spans="1:12">
      <c r="A20" s="60" t="s">
        <v>85</v>
      </c>
      <c r="B20" s="61">
        <v>30.662616512705629</v>
      </c>
      <c r="C20" s="61">
        <v>27.647964525903841</v>
      </c>
      <c r="D20" s="62">
        <v>2.4554115729324799E-3</v>
      </c>
      <c r="E20" s="62">
        <v>-3.0146519868017876</v>
      </c>
    </row>
    <row r="21" spans="1:12">
      <c r="A21" s="60" t="s">
        <v>86</v>
      </c>
      <c r="B21" s="61">
        <v>23.825239987722895</v>
      </c>
      <c r="C21" s="61">
        <v>20.834860118340998</v>
      </c>
      <c r="D21" s="62">
        <v>1.213919391889E-2</v>
      </c>
      <c r="E21" s="62">
        <v>-2.990379869381897</v>
      </c>
    </row>
    <row r="22" spans="1:12">
      <c r="A22" s="60" t="s">
        <v>87</v>
      </c>
      <c r="B22" s="61">
        <v>28.140080551258595</v>
      </c>
      <c r="C22" s="61">
        <v>25.170144009630445</v>
      </c>
      <c r="D22" s="62">
        <v>3.4914607572392601E-3</v>
      </c>
      <c r="E22" s="62">
        <v>-2.9699365416281509</v>
      </c>
    </row>
    <row r="23" spans="1:12">
      <c r="A23" s="60" t="s">
        <v>88</v>
      </c>
      <c r="B23" s="61">
        <v>26.149887288966827</v>
      </c>
      <c r="C23" s="61">
        <v>23.218662373420511</v>
      </c>
      <c r="D23" s="62">
        <v>1.9710951917732201E-3</v>
      </c>
      <c r="E23" s="62">
        <v>-2.9312249155463164</v>
      </c>
    </row>
    <row r="24" spans="1:12">
      <c r="A24" s="60" t="s">
        <v>89</v>
      </c>
      <c r="B24" s="61">
        <v>28.647638917930362</v>
      </c>
      <c r="C24" s="61">
        <v>25.738157153875239</v>
      </c>
      <c r="D24" s="62">
        <v>2.5244526045546502E-3</v>
      </c>
      <c r="E24" s="62">
        <v>-2.9094817640551227</v>
      </c>
    </row>
    <row r="25" spans="1:12">
      <c r="A25" s="60" t="s">
        <v>90</v>
      </c>
      <c r="B25" s="61">
        <v>30.033973223680892</v>
      </c>
      <c r="C25" s="61">
        <v>27.132741165278606</v>
      </c>
      <c r="D25" s="62">
        <v>1.77223827754191E-3</v>
      </c>
      <c r="E25" s="62">
        <v>-2.9012320584022859</v>
      </c>
    </row>
    <row r="26" spans="1:12">
      <c r="A26" s="60" t="s">
        <v>91</v>
      </c>
      <c r="B26" s="61">
        <v>24.803897423384161</v>
      </c>
      <c r="C26" s="61">
        <v>21.930920452263507</v>
      </c>
      <c r="D26" s="62">
        <v>3.9851612810050098E-2</v>
      </c>
      <c r="E26" s="62">
        <v>-2.8729769711206536</v>
      </c>
    </row>
    <row r="27" spans="1:12">
      <c r="A27" s="60" t="s">
        <v>92</v>
      </c>
      <c r="B27" s="61">
        <v>27.517986802979127</v>
      </c>
      <c r="C27" s="61">
        <v>24.682001827483941</v>
      </c>
      <c r="D27" s="62">
        <v>2.4554115729324799E-3</v>
      </c>
      <c r="E27" s="62">
        <v>-2.8359849754951867</v>
      </c>
    </row>
    <row r="28" spans="1:12">
      <c r="A28" s="60" t="s">
        <v>93</v>
      </c>
      <c r="B28" s="61">
        <v>27.352837267691665</v>
      </c>
      <c r="C28" s="61">
        <v>24.525028963987371</v>
      </c>
      <c r="D28" s="62">
        <v>5.2473146305440201E-3</v>
      </c>
      <c r="E28" s="62">
        <v>-2.8278083037042947</v>
      </c>
      <c r="L28" t="s">
        <v>94</v>
      </c>
    </row>
    <row r="29" spans="1:12">
      <c r="A29" s="60" t="s">
        <v>95</v>
      </c>
      <c r="B29" s="61">
        <v>28.600090699641729</v>
      </c>
      <c r="C29" s="61">
        <v>25.779360386962207</v>
      </c>
      <c r="D29" s="62">
        <v>1.5464599855198101E-3</v>
      </c>
      <c r="E29" s="62">
        <v>-2.8207303126795225</v>
      </c>
    </row>
    <row r="30" spans="1:12">
      <c r="A30" s="60" t="s">
        <v>96</v>
      </c>
      <c r="B30" s="61">
        <v>25.76226623333169</v>
      </c>
      <c r="C30" s="61">
        <v>22.961151962453005</v>
      </c>
      <c r="D30" s="62">
        <v>9.43077160045778E-3</v>
      </c>
      <c r="E30" s="62">
        <v>-2.8011142708786849</v>
      </c>
    </row>
    <row r="31" spans="1:12">
      <c r="A31" s="60" t="s">
        <v>97</v>
      </c>
      <c r="B31" s="61">
        <v>27.510813734300399</v>
      </c>
      <c r="C31" s="61">
        <v>24.727511434050371</v>
      </c>
      <c r="D31" s="62">
        <v>1.52014970221229E-3</v>
      </c>
      <c r="E31" s="62">
        <v>-2.7833023002500283</v>
      </c>
    </row>
    <row r="32" spans="1:12">
      <c r="A32" s="60" t="s">
        <v>98</v>
      </c>
      <c r="B32" s="61">
        <v>28.837462299042461</v>
      </c>
      <c r="C32" s="61">
        <v>26.059797408688208</v>
      </c>
      <c r="D32" s="62">
        <v>1.2421223224655701E-3</v>
      </c>
      <c r="E32" s="62">
        <v>-2.7776648903542522</v>
      </c>
    </row>
    <row r="33" spans="1:5">
      <c r="A33" s="60" t="s">
        <v>99</v>
      </c>
      <c r="B33" s="61">
        <v>28.834327983251864</v>
      </c>
      <c r="C33" s="61">
        <v>26.080507995661307</v>
      </c>
      <c r="D33" s="62">
        <v>2.4753591984762501E-3</v>
      </c>
      <c r="E33" s="62">
        <v>-2.7538199875905569</v>
      </c>
    </row>
    <row r="34" spans="1:5">
      <c r="A34" s="60" t="s">
        <v>100</v>
      </c>
      <c r="B34" s="61">
        <v>28.478992028805731</v>
      </c>
      <c r="C34" s="61">
        <v>25.736576731091706</v>
      </c>
      <c r="D34" s="62">
        <v>1.52014970221229E-3</v>
      </c>
      <c r="E34" s="62">
        <v>-2.7424152977140253</v>
      </c>
    </row>
    <row r="35" spans="1:5">
      <c r="A35" s="60" t="s">
        <v>101</v>
      </c>
      <c r="B35" s="61">
        <v>25.908704886968263</v>
      </c>
      <c r="C35" s="61">
        <v>23.18196962932284</v>
      </c>
      <c r="D35" s="62">
        <v>8.0558533291461391E-3</v>
      </c>
      <c r="E35" s="62">
        <v>-2.7267352576454229</v>
      </c>
    </row>
    <row r="36" spans="1:5">
      <c r="A36" s="60" t="s">
        <v>102</v>
      </c>
      <c r="B36" s="61">
        <v>29.868128207287796</v>
      </c>
      <c r="C36" s="61">
        <v>27.146370773658337</v>
      </c>
      <c r="D36" s="62">
        <v>1.9956883274614701E-3</v>
      </c>
      <c r="E36" s="62">
        <v>-2.7217574336294597</v>
      </c>
    </row>
    <row r="37" spans="1:5">
      <c r="A37" s="60" t="s">
        <v>103</v>
      </c>
      <c r="B37" s="61">
        <v>28.726563596786761</v>
      </c>
      <c r="C37" s="61">
        <v>26.027669608936439</v>
      </c>
      <c r="D37" s="62">
        <v>1.52014970221229E-3</v>
      </c>
      <c r="E37" s="62">
        <v>-2.6988939878503224</v>
      </c>
    </row>
    <row r="38" spans="1:5">
      <c r="A38" s="60" t="s">
        <v>104</v>
      </c>
      <c r="B38" s="61">
        <v>28.78397776473383</v>
      </c>
      <c r="C38" s="61">
        <v>26.097098985323303</v>
      </c>
      <c r="D38" s="62">
        <v>1.9710951917732201E-3</v>
      </c>
      <c r="E38" s="62">
        <v>-2.6868787794105273</v>
      </c>
    </row>
    <row r="39" spans="1:5">
      <c r="A39" s="60" t="s">
        <v>105</v>
      </c>
      <c r="B39" s="61">
        <v>29.733962883503263</v>
      </c>
      <c r="C39" s="61">
        <v>27.078295787446439</v>
      </c>
      <c r="D39" s="62">
        <v>2.5244526045546502E-3</v>
      </c>
      <c r="E39" s="62">
        <v>-2.6556670960568241</v>
      </c>
    </row>
    <row r="40" spans="1:5">
      <c r="A40" s="60" t="s">
        <v>106</v>
      </c>
      <c r="B40" s="61">
        <v>27.771171708355926</v>
      </c>
      <c r="C40" s="61">
        <v>25.148487428745771</v>
      </c>
      <c r="D40" s="62">
        <v>2.20418161017051E-3</v>
      </c>
      <c r="E40" s="62">
        <v>-2.622684279610155</v>
      </c>
    </row>
    <row r="41" spans="1:5">
      <c r="A41" s="60" t="s">
        <v>107</v>
      </c>
      <c r="B41" s="61">
        <v>27.642996543682191</v>
      </c>
      <c r="C41" s="61">
        <v>25.041840626050909</v>
      </c>
      <c r="D41" s="62">
        <v>1.52014970221229E-3</v>
      </c>
      <c r="E41" s="62">
        <v>-2.6011559176312815</v>
      </c>
    </row>
    <row r="42" spans="1:5">
      <c r="A42" s="60" t="s">
        <v>108</v>
      </c>
      <c r="B42" s="61">
        <v>28.056526080503559</v>
      </c>
      <c r="C42" s="61">
        <v>25.48872300702854</v>
      </c>
      <c r="D42" s="62">
        <v>2.4753591984762501E-3</v>
      </c>
      <c r="E42" s="62">
        <v>-2.5678030734750195</v>
      </c>
    </row>
    <row r="43" spans="1:5">
      <c r="A43" s="60" t="s">
        <v>109</v>
      </c>
      <c r="B43" s="61">
        <v>26.176919506711361</v>
      </c>
      <c r="C43" s="61">
        <v>23.630303774934244</v>
      </c>
      <c r="D43" s="62">
        <v>4.3191008945587398E-3</v>
      </c>
      <c r="E43" s="62">
        <v>-2.5466157317771163</v>
      </c>
    </row>
    <row r="44" spans="1:5">
      <c r="A44" s="60" t="s">
        <v>110</v>
      </c>
      <c r="B44" s="61">
        <v>27.49689282241879</v>
      </c>
      <c r="C44" s="61">
        <v>24.996426044230475</v>
      </c>
      <c r="D44" s="62">
        <v>4.5791196898784898E-3</v>
      </c>
      <c r="E44" s="62">
        <v>-2.500466778188315</v>
      </c>
    </row>
    <row r="45" spans="1:5">
      <c r="A45" s="60" t="s">
        <v>111</v>
      </c>
      <c r="B45" s="61">
        <v>26.92203203747253</v>
      </c>
      <c r="C45" s="61">
        <v>24.44757176261734</v>
      </c>
      <c r="D45" s="62">
        <v>2.4753591984762501E-3</v>
      </c>
      <c r="E45" s="62">
        <v>-2.4744602748551898</v>
      </c>
    </row>
    <row r="46" spans="1:5">
      <c r="A46" s="60" t="s">
        <v>112</v>
      </c>
      <c r="B46" s="61">
        <v>24.907846511461766</v>
      </c>
      <c r="C46" s="61">
        <v>22.437164494175843</v>
      </c>
      <c r="D46" s="62">
        <v>6.9699063866131197E-3</v>
      </c>
      <c r="E46" s="62">
        <v>-2.4706820172859238</v>
      </c>
    </row>
    <row r="47" spans="1:5">
      <c r="A47" s="60" t="s">
        <v>113</v>
      </c>
      <c r="B47" s="61">
        <v>29.048837546241362</v>
      </c>
      <c r="C47" s="61">
        <v>26.63379374599651</v>
      </c>
      <c r="D47" s="62">
        <v>9.0523983042334003E-3</v>
      </c>
      <c r="E47" s="62">
        <v>-2.4150438002448524</v>
      </c>
    </row>
    <row r="48" spans="1:5">
      <c r="A48" s="60" t="s">
        <v>114</v>
      </c>
      <c r="B48" s="61">
        <v>25.068197496733692</v>
      </c>
      <c r="C48" s="61">
        <v>22.684571961061376</v>
      </c>
      <c r="D48" s="62">
        <v>4.9186306869108704E-3</v>
      </c>
      <c r="E48" s="62">
        <v>-2.3836255356723157</v>
      </c>
    </row>
    <row r="49" spans="1:5">
      <c r="A49" s="60" t="s">
        <v>115</v>
      </c>
      <c r="B49" s="61">
        <v>26.501526052678496</v>
      </c>
      <c r="C49" s="61">
        <v>24.119982861788973</v>
      </c>
      <c r="D49" s="62">
        <v>1.5464599855198101E-3</v>
      </c>
      <c r="E49" s="62">
        <v>-2.3815431908895235</v>
      </c>
    </row>
    <row r="50" spans="1:5">
      <c r="A50" s="60" t="s">
        <v>116</v>
      </c>
      <c r="B50" s="61">
        <v>28.848259872116198</v>
      </c>
      <c r="C50" s="61">
        <v>26.480687221166907</v>
      </c>
      <c r="D50" s="62">
        <v>5.43385182223214E-3</v>
      </c>
      <c r="E50" s="62">
        <v>-2.3675726509492918</v>
      </c>
    </row>
    <row r="51" spans="1:5">
      <c r="A51" s="60" t="s">
        <v>117</v>
      </c>
      <c r="B51" s="61">
        <v>28.036285371136291</v>
      </c>
      <c r="C51" s="61">
        <v>25.699084506758339</v>
      </c>
      <c r="D51" s="62">
        <v>1.1833858399032201E-2</v>
      </c>
      <c r="E51" s="62">
        <v>-2.3372008643779516</v>
      </c>
    </row>
    <row r="52" spans="1:5">
      <c r="A52" s="60" t="s">
        <v>118</v>
      </c>
      <c r="B52" s="61">
        <v>31.072255477031131</v>
      </c>
      <c r="C52" s="61">
        <v>28.738978846245306</v>
      </c>
      <c r="D52" s="62">
        <v>1.4392845958728E-3</v>
      </c>
      <c r="E52" s="62">
        <v>-2.333276630785825</v>
      </c>
    </row>
    <row r="53" spans="1:5">
      <c r="A53" s="60" t="s">
        <v>119</v>
      </c>
      <c r="B53" s="61">
        <v>27.441697360271363</v>
      </c>
      <c r="C53" s="61">
        <v>25.13631479793824</v>
      </c>
      <c r="D53" s="62">
        <v>2.4554115729324799E-3</v>
      </c>
      <c r="E53" s="62">
        <v>-2.3053825623331221</v>
      </c>
    </row>
    <row r="54" spans="1:5">
      <c r="A54" s="60" t="s">
        <v>120</v>
      </c>
      <c r="B54" s="61">
        <v>25.548087729600397</v>
      </c>
      <c r="C54" s="61">
        <v>23.260362990444435</v>
      </c>
      <c r="D54" s="62">
        <v>2.4554115729324799E-3</v>
      </c>
      <c r="E54" s="62">
        <v>-2.2877247391559621</v>
      </c>
    </row>
    <row r="55" spans="1:5">
      <c r="A55" s="60" t="s">
        <v>121</v>
      </c>
      <c r="B55" s="61">
        <v>26.31925256367083</v>
      </c>
      <c r="C55" s="61">
        <v>24.039210072757641</v>
      </c>
      <c r="D55" s="62">
        <v>2.4554115729324799E-3</v>
      </c>
      <c r="E55" s="62">
        <v>-2.2800424909131891</v>
      </c>
    </row>
    <row r="56" spans="1:5">
      <c r="A56" s="60" t="s">
        <v>122</v>
      </c>
      <c r="B56" s="61">
        <v>24.055117217115932</v>
      </c>
      <c r="C56" s="61">
        <v>21.798107223129886</v>
      </c>
      <c r="D56" s="62">
        <v>4.6052277291388204E-3</v>
      </c>
      <c r="E56" s="62">
        <v>-2.2570099939860455</v>
      </c>
    </row>
    <row r="57" spans="1:5">
      <c r="A57" s="60" t="s">
        <v>123</v>
      </c>
      <c r="B57" s="61">
        <v>30.187716825809261</v>
      </c>
      <c r="C57" s="61">
        <v>27.976128908327571</v>
      </c>
      <c r="D57" s="62">
        <v>9.8858636403365806E-3</v>
      </c>
      <c r="E57" s="62">
        <v>-2.2115879174816904</v>
      </c>
    </row>
    <row r="58" spans="1:5">
      <c r="A58" s="60" t="s">
        <v>124</v>
      </c>
      <c r="B58" s="61">
        <v>25.947520296923091</v>
      </c>
      <c r="C58" s="61">
        <v>23.748059434865073</v>
      </c>
      <c r="D58" s="62">
        <v>2.4629649937853602E-3</v>
      </c>
      <c r="E58" s="62">
        <v>-2.1994608620580181</v>
      </c>
    </row>
    <row r="59" spans="1:5">
      <c r="A59" s="60" t="s">
        <v>125</v>
      </c>
      <c r="B59" s="61">
        <v>26.468754051772333</v>
      </c>
      <c r="C59" s="61">
        <v>24.27671357980887</v>
      </c>
      <c r="D59" s="62">
        <v>1.1516548168611701E-2</v>
      </c>
      <c r="E59" s="62">
        <v>-2.1920404719634625</v>
      </c>
    </row>
    <row r="60" spans="1:5">
      <c r="A60" s="60" t="s">
        <v>126</v>
      </c>
      <c r="B60" s="61">
        <v>24.043107243046233</v>
      </c>
      <c r="C60" s="61">
        <v>21.87488183719724</v>
      </c>
      <c r="D60" s="62">
        <v>1.1833858399032201E-2</v>
      </c>
      <c r="E60" s="62">
        <v>-2.1682254058489931</v>
      </c>
    </row>
    <row r="61" spans="1:5">
      <c r="A61" s="60" t="s">
        <v>127</v>
      </c>
      <c r="B61" s="61">
        <v>26.142073704429333</v>
      </c>
      <c r="C61" s="61">
        <v>23.988504379906175</v>
      </c>
      <c r="D61" s="62">
        <v>9.0523983042334003E-3</v>
      </c>
      <c r="E61" s="62">
        <v>-2.1535693245231577</v>
      </c>
    </row>
    <row r="62" spans="1:5">
      <c r="A62" s="60" t="s">
        <v>128</v>
      </c>
      <c r="B62" s="61">
        <v>28.92098954027686</v>
      </c>
      <c r="C62" s="61">
        <v>26.805736925837635</v>
      </c>
      <c r="D62" s="62">
        <v>2.6425914783748099E-3</v>
      </c>
      <c r="E62" s="62">
        <v>-2.1152526144392247</v>
      </c>
    </row>
    <row r="63" spans="1:5">
      <c r="A63" s="60" t="s">
        <v>129</v>
      </c>
      <c r="B63" s="61">
        <v>23.902928736162504</v>
      </c>
      <c r="C63" s="61">
        <v>21.797923311550942</v>
      </c>
      <c r="D63" s="62">
        <v>3.70180566579391E-2</v>
      </c>
      <c r="E63" s="62">
        <v>-2.1050054246115621</v>
      </c>
    </row>
    <row r="64" spans="1:5">
      <c r="A64" s="60" t="s">
        <v>130</v>
      </c>
      <c r="B64" s="61">
        <v>22.350810274166133</v>
      </c>
      <c r="C64" s="61">
        <v>20.27828845962155</v>
      </c>
      <c r="D64" s="62">
        <v>4.2614825699741801E-2</v>
      </c>
      <c r="E64" s="62">
        <v>-2.072521814544583</v>
      </c>
    </row>
    <row r="65" spans="1:5">
      <c r="A65" s="60" t="s">
        <v>131</v>
      </c>
      <c r="B65" s="61">
        <v>27.365549230717097</v>
      </c>
      <c r="C65" s="61">
        <v>25.346533438468139</v>
      </c>
      <c r="D65" s="62">
        <v>1.52014970221229E-3</v>
      </c>
      <c r="E65" s="62">
        <v>-2.0190157922489576</v>
      </c>
    </row>
    <row r="66" spans="1:5">
      <c r="A66" s="60" t="s">
        <v>132</v>
      </c>
      <c r="B66" s="61">
        <v>25.849871767827327</v>
      </c>
      <c r="C66" s="61">
        <v>23.834256470612601</v>
      </c>
      <c r="D66" s="62">
        <v>2.7110628393982001E-2</v>
      </c>
      <c r="E66" s="62">
        <v>-2.0156152972147261</v>
      </c>
    </row>
    <row r="67" spans="1:5">
      <c r="A67" s="60" t="s">
        <v>133</v>
      </c>
      <c r="B67" s="61">
        <v>24.844805994045654</v>
      </c>
      <c r="C67" s="61">
        <v>22.837665362611805</v>
      </c>
      <c r="D67" s="62">
        <v>2.3946742190109099E-2</v>
      </c>
      <c r="E67" s="62">
        <v>-2.0071406314338489</v>
      </c>
    </row>
    <row r="68" spans="1:5">
      <c r="A68" s="60" t="s">
        <v>134</v>
      </c>
      <c r="B68" s="61">
        <v>20.957631661379228</v>
      </c>
      <c r="C68" s="61">
        <v>18.983034932602799</v>
      </c>
      <c r="D68" s="62">
        <v>4.5487450936817199E-2</v>
      </c>
      <c r="E68" s="62">
        <v>-1.9745967287764294</v>
      </c>
    </row>
    <row r="69" spans="1:5">
      <c r="A69" s="60" t="s">
        <v>135</v>
      </c>
      <c r="B69" s="61">
        <v>24.379177276854929</v>
      </c>
      <c r="C69" s="61">
        <v>22.409032921655339</v>
      </c>
      <c r="D69" s="62">
        <v>6.4340878199515899E-3</v>
      </c>
      <c r="E69" s="62">
        <v>-1.9701443551995901</v>
      </c>
    </row>
    <row r="70" spans="1:5">
      <c r="A70" s="60" t="s">
        <v>136</v>
      </c>
      <c r="B70" s="61">
        <v>23.783853110766959</v>
      </c>
      <c r="C70" s="61">
        <v>21.839881516639085</v>
      </c>
      <c r="D70" s="62">
        <v>2.7855594792840798E-3</v>
      </c>
      <c r="E70" s="62">
        <v>-1.9439715941278735</v>
      </c>
    </row>
    <row r="71" spans="1:5">
      <c r="A71" s="60" t="s">
        <v>137</v>
      </c>
      <c r="B71" s="61">
        <v>27.293517283724629</v>
      </c>
      <c r="C71" s="61">
        <v>25.371246638350271</v>
      </c>
      <c r="D71" s="62">
        <v>2.4753591984762501E-3</v>
      </c>
      <c r="E71" s="62">
        <v>-1.9222706453743577</v>
      </c>
    </row>
    <row r="72" spans="1:5">
      <c r="A72" s="60" t="s">
        <v>138</v>
      </c>
      <c r="B72" s="61">
        <v>26.556246238029498</v>
      </c>
      <c r="C72" s="61">
        <v>24.638482153475973</v>
      </c>
      <c r="D72" s="62">
        <v>1.04752909468108E-2</v>
      </c>
      <c r="E72" s="62">
        <v>-1.9177640845535251</v>
      </c>
    </row>
    <row r="73" spans="1:5">
      <c r="A73" s="60" t="s">
        <v>139</v>
      </c>
      <c r="B73" s="61">
        <v>23.677820275876361</v>
      </c>
      <c r="C73" s="61">
        <v>21.78612557162494</v>
      </c>
      <c r="D73" s="62">
        <v>9.8333088455337999E-3</v>
      </c>
      <c r="E73" s="62">
        <v>-1.8916947042514209</v>
      </c>
    </row>
    <row r="74" spans="1:5">
      <c r="A74" s="60" t="s">
        <v>140</v>
      </c>
      <c r="B74" s="61">
        <v>24.799680328518964</v>
      </c>
      <c r="C74" s="61">
        <v>22.914477860819375</v>
      </c>
      <c r="D74" s="62">
        <v>2.7872673859150002E-2</v>
      </c>
      <c r="E74" s="62">
        <v>-1.8852024676995889</v>
      </c>
    </row>
    <row r="75" spans="1:5">
      <c r="A75" s="60" t="s">
        <v>141</v>
      </c>
      <c r="B75" s="61">
        <v>22.345909161684361</v>
      </c>
      <c r="C75" s="61">
        <v>20.502023146248135</v>
      </c>
      <c r="D75" s="62">
        <v>3.1166480775653E-2</v>
      </c>
      <c r="E75" s="62">
        <v>-1.843886015436226</v>
      </c>
    </row>
    <row r="76" spans="1:5">
      <c r="A76" s="60" t="s">
        <v>142</v>
      </c>
      <c r="B76" s="61">
        <v>33.125781768950425</v>
      </c>
      <c r="C76" s="61">
        <v>31.297961421327884</v>
      </c>
      <c r="D76" s="62">
        <v>1.7944700826707301E-2</v>
      </c>
      <c r="E76" s="62">
        <v>-1.8278203476225414</v>
      </c>
    </row>
    <row r="77" spans="1:5">
      <c r="A77" s="60" t="s">
        <v>143</v>
      </c>
      <c r="B77" s="61">
        <v>24.59254622281993</v>
      </c>
      <c r="C77" s="61">
        <v>22.785974746536379</v>
      </c>
      <c r="D77" s="62">
        <v>1.4572407360331E-2</v>
      </c>
      <c r="E77" s="62">
        <v>-1.8065714762835512</v>
      </c>
    </row>
    <row r="78" spans="1:5">
      <c r="A78" s="60" t="s">
        <v>144</v>
      </c>
      <c r="B78" s="61">
        <v>25.500300123056196</v>
      </c>
      <c r="C78" s="61">
        <v>23.702424114162074</v>
      </c>
      <c r="D78" s="62">
        <v>4.6781017310190298E-2</v>
      </c>
      <c r="E78" s="62">
        <v>-1.7978760088941215</v>
      </c>
    </row>
    <row r="79" spans="1:5">
      <c r="A79" s="60" t="s">
        <v>145</v>
      </c>
      <c r="B79" s="61">
        <v>23.576693689406127</v>
      </c>
      <c r="C79" s="61">
        <v>21.779161200235087</v>
      </c>
      <c r="D79" s="62">
        <v>3.5273197221908502E-3</v>
      </c>
      <c r="E79" s="62">
        <v>-1.79753248917104</v>
      </c>
    </row>
    <row r="80" spans="1:5">
      <c r="A80" s="60" t="s">
        <v>146</v>
      </c>
      <c r="B80" s="61">
        <v>22.538121964476662</v>
      </c>
      <c r="C80" s="61">
        <v>20.743013681347538</v>
      </c>
      <c r="D80" s="62">
        <v>1.1776792762046901E-2</v>
      </c>
      <c r="E80" s="62">
        <v>-1.7951082831291245</v>
      </c>
    </row>
    <row r="81" spans="1:5">
      <c r="A81" s="60" t="s">
        <v>147</v>
      </c>
      <c r="B81" s="61">
        <v>24.386359764419996</v>
      </c>
      <c r="C81" s="61">
        <v>22.595453234543609</v>
      </c>
      <c r="D81" s="62">
        <v>1.7147537914649499E-2</v>
      </c>
      <c r="E81" s="62">
        <v>-1.7909065298763878</v>
      </c>
    </row>
    <row r="82" spans="1:5">
      <c r="A82" s="60" t="s">
        <v>148</v>
      </c>
      <c r="B82" s="61">
        <v>23.181753272456529</v>
      </c>
      <c r="C82" s="61">
        <v>21.435652987956704</v>
      </c>
      <c r="D82" s="62">
        <v>3.78143307594419E-3</v>
      </c>
      <c r="E82" s="62">
        <v>-1.7461002844998248</v>
      </c>
    </row>
    <row r="83" spans="1:5">
      <c r="A83" s="60" t="s">
        <v>149</v>
      </c>
      <c r="B83" s="61">
        <v>26.127934495379595</v>
      </c>
      <c r="C83" s="61">
        <v>24.389055209643175</v>
      </c>
      <c r="D83" s="62">
        <v>1.04752909468108E-2</v>
      </c>
      <c r="E83" s="62">
        <v>-1.7388792857364201</v>
      </c>
    </row>
    <row r="84" spans="1:5">
      <c r="A84" s="60" t="s">
        <v>150</v>
      </c>
      <c r="B84" s="61">
        <v>21.827709560946008</v>
      </c>
      <c r="C84" s="61">
        <v>20.098436794899836</v>
      </c>
      <c r="D84" s="62">
        <v>1.5105468688982699E-2</v>
      </c>
      <c r="E84" s="62">
        <v>-1.7292727660461722</v>
      </c>
    </row>
    <row r="85" spans="1:5">
      <c r="A85" s="60" t="s">
        <v>151</v>
      </c>
      <c r="B85" s="61">
        <v>23.719073662509462</v>
      </c>
      <c r="C85" s="61">
        <v>22.01122896138634</v>
      </c>
      <c r="D85" s="62">
        <v>2.8090494468652201E-2</v>
      </c>
      <c r="E85" s="62">
        <v>-1.7078447011231219</v>
      </c>
    </row>
    <row r="86" spans="1:5">
      <c r="A86" s="60" t="s">
        <v>152</v>
      </c>
      <c r="B86" s="61">
        <v>25.066092873235927</v>
      </c>
      <c r="C86" s="61">
        <v>23.36737309545644</v>
      </c>
      <c r="D86" s="62">
        <v>6.9827153023381801E-3</v>
      </c>
      <c r="E86" s="62">
        <v>-1.6987197777794876</v>
      </c>
    </row>
    <row r="87" spans="1:5">
      <c r="A87" s="60" t="s">
        <v>153</v>
      </c>
      <c r="B87" s="61">
        <v>24.866299562608663</v>
      </c>
      <c r="C87" s="61">
        <v>23.175382783987406</v>
      </c>
      <c r="D87" s="62">
        <v>1.48595850902455E-2</v>
      </c>
      <c r="E87" s="62">
        <v>-1.6909167786212578</v>
      </c>
    </row>
    <row r="88" spans="1:5">
      <c r="A88" s="60" t="s">
        <v>154</v>
      </c>
      <c r="B88" s="61">
        <v>26.067194157104229</v>
      </c>
      <c r="C88" s="61">
        <v>24.382276478454841</v>
      </c>
      <c r="D88" s="62">
        <v>4.0305527476664202E-2</v>
      </c>
      <c r="E88" s="62">
        <v>-1.6849176786493878</v>
      </c>
    </row>
    <row r="89" spans="1:5">
      <c r="A89" s="60" t="s">
        <v>155</v>
      </c>
      <c r="B89" s="61">
        <v>26.039895982921564</v>
      </c>
      <c r="C89" s="61">
        <v>24.378306115136638</v>
      </c>
      <c r="D89" s="62">
        <v>4.5527223457162902E-3</v>
      </c>
      <c r="E89" s="62">
        <v>-1.6615898677849259</v>
      </c>
    </row>
    <row r="90" spans="1:5">
      <c r="A90" s="60" t="s">
        <v>156</v>
      </c>
      <c r="B90" s="61">
        <v>24.686716284500729</v>
      </c>
      <c r="C90" s="61">
        <v>23.038962184531535</v>
      </c>
      <c r="D90" s="62">
        <v>8.7040269766515393E-3</v>
      </c>
      <c r="E90" s="62">
        <v>-1.6477540999691946</v>
      </c>
    </row>
    <row r="91" spans="1:5">
      <c r="A91" s="60" t="s">
        <v>157</v>
      </c>
      <c r="B91" s="61">
        <v>27.48845912175226</v>
      </c>
      <c r="C91" s="61">
        <v>25.847201640537474</v>
      </c>
      <c r="D91" s="62">
        <v>9.1516742567136003E-3</v>
      </c>
      <c r="E91" s="62">
        <v>-1.6412574812147867</v>
      </c>
    </row>
    <row r="92" spans="1:5">
      <c r="A92" s="60" t="s">
        <v>158</v>
      </c>
      <c r="B92" s="61">
        <v>24.388263896256909</v>
      </c>
      <c r="C92" s="61">
        <v>22.762512305342938</v>
      </c>
      <c r="D92" s="62">
        <v>3.7528627525795E-2</v>
      </c>
      <c r="E92" s="62">
        <v>-1.6257515909139713</v>
      </c>
    </row>
    <row r="93" spans="1:5">
      <c r="A93" s="60" t="s">
        <v>159</v>
      </c>
      <c r="B93" s="61">
        <v>24.283231434204563</v>
      </c>
      <c r="C93" s="61">
        <v>22.664582170502872</v>
      </c>
      <c r="D93" s="62">
        <v>5.9526420120389403E-3</v>
      </c>
      <c r="E93" s="62">
        <v>-1.6186492637016912</v>
      </c>
    </row>
    <row r="94" spans="1:5">
      <c r="A94" s="60" t="s">
        <v>160</v>
      </c>
      <c r="B94" s="61">
        <v>25.004164665392665</v>
      </c>
      <c r="C94" s="61">
        <v>23.389025596415408</v>
      </c>
      <c r="D94" s="62">
        <v>2.0950126288683101E-2</v>
      </c>
      <c r="E94" s="62">
        <v>-1.6151390689772569</v>
      </c>
    </row>
    <row r="95" spans="1:5">
      <c r="A95" s="60" t="s">
        <v>161</v>
      </c>
      <c r="B95" s="61">
        <v>29.465606454717229</v>
      </c>
      <c r="C95" s="61">
        <v>27.856236303859973</v>
      </c>
      <c r="D95" s="62">
        <v>5.0837085564941799E-3</v>
      </c>
      <c r="E95" s="62">
        <v>-1.6093701508572558</v>
      </c>
    </row>
    <row r="96" spans="1:5">
      <c r="A96" s="60" t="s">
        <v>162</v>
      </c>
      <c r="B96" s="61">
        <v>33.434700611548159</v>
      </c>
      <c r="C96" s="61">
        <v>31.834441626628205</v>
      </c>
      <c r="D96" s="62">
        <v>1.2307066268352901E-2</v>
      </c>
      <c r="E96" s="62">
        <v>-1.6002589849199538</v>
      </c>
    </row>
    <row r="97" spans="1:5">
      <c r="A97" s="60" t="s">
        <v>163</v>
      </c>
      <c r="B97" s="61">
        <v>25.021282611967226</v>
      </c>
      <c r="C97" s="61">
        <v>23.431663535447143</v>
      </c>
      <c r="D97" s="62">
        <v>7.3225052140977499E-3</v>
      </c>
      <c r="E97" s="62">
        <v>-1.5896190765200835</v>
      </c>
    </row>
    <row r="98" spans="1:5">
      <c r="A98" s="60" t="s">
        <v>164</v>
      </c>
      <c r="B98" s="61">
        <v>24.321535174447561</v>
      </c>
      <c r="C98" s="61">
        <v>22.762641507606208</v>
      </c>
      <c r="D98" s="62">
        <v>3.3214448395774E-3</v>
      </c>
      <c r="E98" s="62">
        <v>-1.5588936668413531</v>
      </c>
    </row>
    <row r="99" spans="1:5">
      <c r="A99" s="60" t="s">
        <v>165</v>
      </c>
      <c r="B99" s="61">
        <v>26.793344993918225</v>
      </c>
      <c r="C99" s="61">
        <v>25.236930993384476</v>
      </c>
      <c r="D99" s="62">
        <v>1.48595850902455E-2</v>
      </c>
      <c r="E99" s="62">
        <v>-1.5564140005337492</v>
      </c>
    </row>
    <row r="100" spans="1:5">
      <c r="A100" s="60" t="s">
        <v>166</v>
      </c>
      <c r="B100" s="61">
        <v>27.05444368039646</v>
      </c>
      <c r="C100" s="61">
        <v>25.52695141347694</v>
      </c>
      <c r="D100" s="62">
        <v>5.0837085564941799E-3</v>
      </c>
      <c r="E100" s="62">
        <v>-1.5274922669195199</v>
      </c>
    </row>
    <row r="101" spans="1:5">
      <c r="A101" s="60" t="s">
        <v>167</v>
      </c>
      <c r="B101" s="61">
        <v>25.053503718026992</v>
      </c>
      <c r="C101" s="61">
        <v>23.539539529328739</v>
      </c>
      <c r="D101" s="62">
        <v>8.1242860187147308E-3</v>
      </c>
      <c r="E101" s="62">
        <v>-1.5139641886982531</v>
      </c>
    </row>
    <row r="102" spans="1:5">
      <c r="A102" s="60" t="s">
        <v>168</v>
      </c>
      <c r="B102" s="61">
        <v>23.569980245169898</v>
      </c>
      <c r="C102" s="61">
        <v>22.090299714095085</v>
      </c>
      <c r="D102" s="62">
        <v>2.4554115729324799E-3</v>
      </c>
      <c r="E102" s="62">
        <v>-1.4796805310748127</v>
      </c>
    </row>
    <row r="103" spans="1:5">
      <c r="A103" s="60" t="s">
        <v>169</v>
      </c>
      <c r="B103" s="61">
        <v>24.129242764765532</v>
      </c>
      <c r="C103" s="61">
        <v>22.653855157723239</v>
      </c>
      <c r="D103" s="62">
        <v>2.7743595759656299E-2</v>
      </c>
      <c r="E103" s="62">
        <v>-1.4753876070422933</v>
      </c>
    </row>
    <row r="104" spans="1:5">
      <c r="A104" s="60" t="s">
        <v>170</v>
      </c>
      <c r="B104" s="61">
        <v>25.454015566935464</v>
      </c>
      <c r="C104" s="61">
        <v>23.978987019996108</v>
      </c>
      <c r="D104" s="62">
        <v>1.63060123165387E-2</v>
      </c>
      <c r="E104" s="62">
        <v>-1.475028546939356</v>
      </c>
    </row>
    <row r="105" spans="1:5">
      <c r="A105" s="60" t="s">
        <v>171</v>
      </c>
      <c r="B105" s="61">
        <v>29.143000120519194</v>
      </c>
      <c r="C105" s="61">
        <v>27.688494150887539</v>
      </c>
      <c r="D105" s="62">
        <v>1.37375941531376E-2</v>
      </c>
      <c r="E105" s="62">
        <v>-1.4545059696316542</v>
      </c>
    </row>
    <row r="106" spans="1:5">
      <c r="A106" s="60" t="s">
        <v>172</v>
      </c>
      <c r="B106" s="61">
        <v>28.250835983639529</v>
      </c>
      <c r="C106" s="61">
        <v>26.797964128822272</v>
      </c>
      <c r="D106" s="62">
        <v>6.8296976263695196E-3</v>
      </c>
      <c r="E106" s="62">
        <v>-1.452871854817257</v>
      </c>
    </row>
    <row r="107" spans="1:5">
      <c r="A107" s="60" t="s">
        <v>173</v>
      </c>
      <c r="B107" s="61">
        <v>23.870009716051726</v>
      </c>
      <c r="C107" s="61">
        <v>22.421758162724686</v>
      </c>
      <c r="D107" s="62">
        <v>3.1182418032180598E-2</v>
      </c>
      <c r="E107" s="62">
        <v>-1.4482515533270401</v>
      </c>
    </row>
    <row r="108" spans="1:5">
      <c r="A108" s="60" t="s">
        <v>174</v>
      </c>
      <c r="B108" s="61">
        <v>25.178340429346093</v>
      </c>
      <c r="C108" s="61">
        <v>23.753858108397072</v>
      </c>
      <c r="D108" s="62">
        <v>3.7151468205362001E-3</v>
      </c>
      <c r="E108" s="62">
        <v>-1.4244823209490214</v>
      </c>
    </row>
    <row r="109" spans="1:5">
      <c r="A109" s="60" t="s">
        <v>175</v>
      </c>
      <c r="B109" s="61">
        <v>23.308646221670699</v>
      </c>
      <c r="C109" s="61">
        <v>21.91622589467995</v>
      </c>
      <c r="D109" s="62">
        <v>7.3079002058953997E-3</v>
      </c>
      <c r="E109" s="62">
        <v>-1.3924203269907487</v>
      </c>
    </row>
    <row r="110" spans="1:5">
      <c r="A110" s="60" t="s">
        <v>176</v>
      </c>
      <c r="B110" s="61">
        <v>26.401969737200393</v>
      </c>
      <c r="C110" s="61">
        <v>25.023912219161474</v>
      </c>
      <c r="D110" s="62">
        <v>5.1957456377659902E-2</v>
      </c>
      <c r="E110" s="62">
        <v>-1.3780575180389185</v>
      </c>
    </row>
    <row r="111" spans="1:5">
      <c r="A111" s="60" t="s">
        <v>177</v>
      </c>
      <c r="B111" s="61">
        <v>24.745264559636695</v>
      </c>
      <c r="C111" s="61">
        <v>23.376726490280674</v>
      </c>
      <c r="D111" s="62">
        <v>5.0837085564941799E-3</v>
      </c>
      <c r="E111" s="62">
        <v>-1.3685380693560205</v>
      </c>
    </row>
    <row r="112" spans="1:5">
      <c r="A112" s="60" t="s">
        <v>178</v>
      </c>
      <c r="B112" s="61">
        <v>23.635169086328276</v>
      </c>
      <c r="C112" s="61">
        <v>22.270284334252839</v>
      </c>
      <c r="D112" s="62">
        <v>2.8015317118123498E-3</v>
      </c>
      <c r="E112" s="62">
        <v>-1.3648847520754366</v>
      </c>
    </row>
    <row r="113" spans="1:5">
      <c r="A113" s="60" t="s">
        <v>179</v>
      </c>
      <c r="B113" s="61">
        <v>33.095998252618728</v>
      </c>
      <c r="C113" s="61">
        <v>31.740463043876105</v>
      </c>
      <c r="D113" s="62">
        <v>2.0640366514494499E-2</v>
      </c>
      <c r="E113" s="62">
        <v>-1.3555352087426229</v>
      </c>
    </row>
    <row r="114" spans="1:5">
      <c r="A114" s="60" t="s">
        <v>180</v>
      </c>
      <c r="B114" s="61">
        <v>33.095998252618728</v>
      </c>
      <c r="C114" s="61">
        <v>31.740463043876105</v>
      </c>
      <c r="D114" s="62">
        <v>2.0640366514494499E-2</v>
      </c>
      <c r="E114" s="62">
        <v>-1.3555352087426229</v>
      </c>
    </row>
    <row r="115" spans="1:5">
      <c r="A115" s="60" t="s">
        <v>181</v>
      </c>
      <c r="B115" s="61">
        <v>25.879087380668096</v>
      </c>
      <c r="C115" s="61">
        <v>24.527663830951408</v>
      </c>
      <c r="D115" s="62">
        <v>3.6068028758193598E-3</v>
      </c>
      <c r="E115" s="62">
        <v>-1.3514235497166887</v>
      </c>
    </row>
    <row r="116" spans="1:5">
      <c r="A116" s="60" t="s">
        <v>182</v>
      </c>
      <c r="B116" s="61">
        <v>24.314799411587092</v>
      </c>
      <c r="C116" s="61">
        <v>22.977224401551837</v>
      </c>
      <c r="D116" s="62">
        <v>3.4506711181084601E-2</v>
      </c>
      <c r="E116" s="62">
        <v>-1.3375750100352555</v>
      </c>
    </row>
    <row r="117" spans="1:5">
      <c r="A117" s="60" t="s">
        <v>183</v>
      </c>
      <c r="B117" s="61">
        <v>24.641203552216396</v>
      </c>
      <c r="C117" s="61">
        <v>23.306335859923973</v>
      </c>
      <c r="D117" s="62">
        <v>2.50036636572008E-2</v>
      </c>
      <c r="E117" s="62">
        <v>-1.3348676922924234</v>
      </c>
    </row>
    <row r="118" spans="1:5">
      <c r="A118" s="60" t="s">
        <v>184</v>
      </c>
      <c r="B118" s="61">
        <v>24.579974900817295</v>
      </c>
      <c r="C118" s="61">
        <v>23.252589620122844</v>
      </c>
      <c r="D118" s="62">
        <v>2.84448137020522E-2</v>
      </c>
      <c r="E118" s="62">
        <v>-1.3273852806944504</v>
      </c>
    </row>
    <row r="119" spans="1:5">
      <c r="A119" s="60" t="s">
        <v>185</v>
      </c>
      <c r="B119" s="61">
        <v>25.266240620300561</v>
      </c>
      <c r="C119" s="61">
        <v>23.945840483975143</v>
      </c>
      <c r="D119" s="62">
        <v>2.5190068507503299E-2</v>
      </c>
      <c r="E119" s="62">
        <v>-1.3204001363254179</v>
      </c>
    </row>
    <row r="120" spans="1:5">
      <c r="A120" s="60" t="s">
        <v>186</v>
      </c>
      <c r="B120" s="61">
        <v>29.075055852215829</v>
      </c>
      <c r="C120" s="61">
        <v>27.755883575710943</v>
      </c>
      <c r="D120" s="62">
        <v>2.56823344700411E-3</v>
      </c>
      <c r="E120" s="62">
        <v>-1.3191722765048866</v>
      </c>
    </row>
    <row r="121" spans="1:5">
      <c r="A121" s="60" t="s">
        <v>187</v>
      </c>
      <c r="B121" s="61">
        <v>27.530775494731028</v>
      </c>
      <c r="C121" s="61">
        <v>26.214460913705071</v>
      </c>
      <c r="D121" s="62">
        <v>9.3509602194577005E-3</v>
      </c>
      <c r="E121" s="62">
        <v>-1.3163145810259564</v>
      </c>
    </row>
    <row r="122" spans="1:5">
      <c r="A122" s="60" t="s">
        <v>188</v>
      </c>
      <c r="B122" s="61">
        <v>23.398334622474597</v>
      </c>
      <c r="C122" s="61">
        <v>22.089936292451984</v>
      </c>
      <c r="D122" s="62">
        <v>1.63320716277317E-2</v>
      </c>
      <c r="E122" s="62">
        <v>-1.3083983300226123</v>
      </c>
    </row>
    <row r="123" spans="1:5">
      <c r="A123" s="60" t="s">
        <v>189</v>
      </c>
      <c r="B123" s="61">
        <v>26.587056676549157</v>
      </c>
      <c r="C123" s="61">
        <v>25.298908601534208</v>
      </c>
      <c r="D123" s="62">
        <v>2.0640366514494499E-2</v>
      </c>
      <c r="E123" s="62">
        <v>-1.2881480750149485</v>
      </c>
    </row>
    <row r="124" spans="1:5">
      <c r="A124" s="60" t="s">
        <v>190</v>
      </c>
      <c r="B124" s="61">
        <v>23.499825135270928</v>
      </c>
      <c r="C124" s="61">
        <v>22.231201518430687</v>
      </c>
      <c r="D124" s="62">
        <v>1.04752909468108E-2</v>
      </c>
      <c r="E124" s="62">
        <v>-1.2686236168402409</v>
      </c>
    </row>
    <row r="125" spans="1:5">
      <c r="A125" s="60" t="s">
        <v>191</v>
      </c>
      <c r="B125" s="61">
        <v>26.195674827213196</v>
      </c>
      <c r="C125" s="61">
        <v>24.930399005780274</v>
      </c>
      <c r="D125" s="62">
        <v>9.7853699324910708E-3</v>
      </c>
      <c r="E125" s="62">
        <v>-1.2652758214329225</v>
      </c>
    </row>
    <row r="126" spans="1:5">
      <c r="A126" s="60" t="s">
        <v>192</v>
      </c>
      <c r="B126" s="61">
        <v>26.58563939039966</v>
      </c>
      <c r="C126" s="61">
        <v>25.327359175941975</v>
      </c>
      <c r="D126" s="62">
        <v>5.2800380327613699E-3</v>
      </c>
      <c r="E126" s="62">
        <v>-1.2582802144576846</v>
      </c>
    </row>
    <row r="127" spans="1:5">
      <c r="A127" s="60" t="s">
        <v>193</v>
      </c>
      <c r="B127" s="61">
        <v>24.712809054063261</v>
      </c>
      <c r="C127" s="61">
        <v>23.46262929379937</v>
      </c>
      <c r="D127" s="62">
        <v>1.1950663865357499E-2</v>
      </c>
      <c r="E127" s="62">
        <v>-1.2501797602638902</v>
      </c>
    </row>
    <row r="128" spans="1:5">
      <c r="A128" s="60" t="s">
        <v>194</v>
      </c>
      <c r="B128" s="61">
        <v>29.118660354337631</v>
      </c>
      <c r="C128" s="61">
        <v>27.901150453207439</v>
      </c>
      <c r="D128" s="62">
        <v>6.5394538001672196E-3</v>
      </c>
      <c r="E128" s="62">
        <v>-1.2175099011301924</v>
      </c>
    </row>
    <row r="129" spans="1:5">
      <c r="A129" s="60" t="s">
        <v>195</v>
      </c>
      <c r="B129" s="61">
        <v>22.986414409013893</v>
      </c>
      <c r="C129" s="61">
        <v>21.774793089188783</v>
      </c>
      <c r="D129" s="62">
        <v>2.64572899796016E-2</v>
      </c>
      <c r="E129" s="62">
        <v>-1.2116213198251096</v>
      </c>
    </row>
    <row r="130" spans="1:5">
      <c r="A130" s="60" t="s">
        <v>196</v>
      </c>
      <c r="B130" s="61">
        <v>24.381979409535429</v>
      </c>
      <c r="C130" s="61">
        <v>23.17254602626144</v>
      </c>
      <c r="D130" s="62">
        <v>3.19631014658995E-2</v>
      </c>
      <c r="E130" s="62">
        <v>-1.2094333832739892</v>
      </c>
    </row>
    <row r="131" spans="1:5">
      <c r="A131" s="60" t="s">
        <v>197</v>
      </c>
      <c r="B131" s="61">
        <v>25.81983982461233</v>
      </c>
      <c r="C131" s="61">
        <v>24.61184629181027</v>
      </c>
      <c r="D131" s="62">
        <v>2.5408847508592802E-2</v>
      </c>
      <c r="E131" s="62">
        <v>-1.2079935328020603</v>
      </c>
    </row>
    <row r="132" spans="1:5">
      <c r="A132" s="60" t="s">
        <v>198</v>
      </c>
      <c r="B132" s="61">
        <v>25.095930259736296</v>
      </c>
      <c r="C132" s="61">
        <v>23.891473051834907</v>
      </c>
      <c r="D132" s="62">
        <v>3.6673296820590097E-2</v>
      </c>
      <c r="E132" s="62">
        <v>-1.2044572079013882</v>
      </c>
    </row>
    <row r="133" spans="1:5">
      <c r="A133" s="60" t="s">
        <v>199</v>
      </c>
      <c r="B133" s="61">
        <v>24.442028712169229</v>
      </c>
      <c r="C133" s="61">
        <v>23.238536627818238</v>
      </c>
      <c r="D133" s="62">
        <v>1.4572407360331E-2</v>
      </c>
      <c r="E133" s="62">
        <v>-1.2034920843509909</v>
      </c>
    </row>
    <row r="134" spans="1:5">
      <c r="A134" s="60" t="s">
        <v>200</v>
      </c>
      <c r="B134" s="61">
        <v>26.270364955951262</v>
      </c>
      <c r="C134" s="61">
        <v>25.097611611987006</v>
      </c>
      <c r="D134" s="62">
        <v>4.8144762774020397E-2</v>
      </c>
      <c r="E134" s="62">
        <v>-1.1727533439642563</v>
      </c>
    </row>
    <row r="135" spans="1:5">
      <c r="A135" s="60" t="s">
        <v>201</v>
      </c>
      <c r="B135" s="61">
        <v>24.573447004677831</v>
      </c>
      <c r="C135" s="61">
        <v>23.403791436814242</v>
      </c>
      <c r="D135" s="62">
        <v>3.4342752503493799E-2</v>
      </c>
      <c r="E135" s="62">
        <v>-1.1696555678635896</v>
      </c>
    </row>
    <row r="136" spans="1:5">
      <c r="A136" s="60" t="s">
        <v>202</v>
      </c>
      <c r="B136" s="61">
        <v>24.231902584408829</v>
      </c>
      <c r="C136" s="61">
        <v>23.066217131662683</v>
      </c>
      <c r="D136" s="62">
        <v>2.9985004933212E-2</v>
      </c>
      <c r="E136" s="62">
        <v>-1.1656854527461462</v>
      </c>
    </row>
    <row r="137" spans="1:5">
      <c r="A137" s="60" t="s">
        <v>203</v>
      </c>
      <c r="B137" s="61">
        <v>25.377730953862095</v>
      </c>
      <c r="C137" s="61">
        <v>24.221046727866639</v>
      </c>
      <c r="D137" s="62">
        <v>1.29979172894063E-2</v>
      </c>
      <c r="E137" s="62">
        <v>-1.1566842259954555</v>
      </c>
    </row>
    <row r="138" spans="1:5">
      <c r="A138" s="60" t="s">
        <v>204</v>
      </c>
      <c r="B138" s="61">
        <v>24.613447106160596</v>
      </c>
      <c r="C138" s="61">
        <v>23.460768814528546</v>
      </c>
      <c r="D138" s="62">
        <v>3.43030275128492E-2</v>
      </c>
      <c r="E138" s="62">
        <v>-1.1526782916320499</v>
      </c>
    </row>
    <row r="139" spans="1:5">
      <c r="A139" s="60" t="s">
        <v>205</v>
      </c>
      <c r="B139" s="61">
        <v>25.192504003393228</v>
      </c>
      <c r="C139" s="61">
        <v>24.044393946749405</v>
      </c>
      <c r="D139" s="62">
        <v>8.0298549705449009E-3</v>
      </c>
      <c r="E139" s="62">
        <v>-1.1481100566438229</v>
      </c>
    </row>
    <row r="140" spans="1:5">
      <c r="A140" s="60" t="s">
        <v>206</v>
      </c>
      <c r="B140" s="61">
        <v>27.538480232177495</v>
      </c>
      <c r="C140" s="61">
        <v>26.417637552265706</v>
      </c>
      <c r="D140" s="62">
        <v>8.1471748360213599E-3</v>
      </c>
      <c r="E140" s="62">
        <v>-1.1208426799117888</v>
      </c>
    </row>
    <row r="141" spans="1:5">
      <c r="A141" s="60" t="s">
        <v>207</v>
      </c>
      <c r="B141" s="61">
        <v>24.603801031388528</v>
      </c>
      <c r="C141" s="61">
        <v>23.483072685989509</v>
      </c>
      <c r="D141" s="62">
        <v>3.5819968055810503E-2</v>
      </c>
      <c r="E141" s="62">
        <v>-1.1207283453990193</v>
      </c>
    </row>
    <row r="142" spans="1:5">
      <c r="A142" s="60" t="s">
        <v>208</v>
      </c>
      <c r="B142" s="61">
        <v>24.203949982340429</v>
      </c>
      <c r="C142" s="61">
        <v>23.091668432323537</v>
      </c>
      <c r="D142" s="62">
        <v>7.1236194696814598E-3</v>
      </c>
      <c r="E142" s="62">
        <v>-1.1122815500168919</v>
      </c>
    </row>
    <row r="143" spans="1:5">
      <c r="A143" s="60" t="s">
        <v>209</v>
      </c>
      <c r="B143" s="61">
        <v>28.016448003955961</v>
      </c>
      <c r="C143" s="61">
        <v>26.915443102560541</v>
      </c>
      <c r="D143" s="62">
        <v>3.03797174224948E-2</v>
      </c>
      <c r="E143" s="62">
        <v>-1.1010049013954202</v>
      </c>
    </row>
    <row r="144" spans="1:5">
      <c r="A144" s="60" t="s">
        <v>210</v>
      </c>
      <c r="B144" s="61">
        <v>24.896937955877462</v>
      </c>
      <c r="C144" s="61">
        <v>23.797206172773908</v>
      </c>
      <c r="D144" s="62">
        <v>4.0305527476664202E-2</v>
      </c>
      <c r="E144" s="62">
        <v>-1.0997317831035538</v>
      </c>
    </row>
    <row r="145" spans="1:5">
      <c r="A145" s="60" t="s">
        <v>211</v>
      </c>
      <c r="B145" s="61">
        <v>21.188079748413728</v>
      </c>
      <c r="C145" s="61">
        <v>20.089692540503385</v>
      </c>
      <c r="D145" s="62">
        <v>2.4554115729324799E-3</v>
      </c>
      <c r="E145" s="62">
        <v>-1.0983872079103421</v>
      </c>
    </row>
    <row r="146" spans="1:5">
      <c r="A146" s="60" t="s">
        <v>212</v>
      </c>
      <c r="B146" s="61">
        <v>26.243745483782295</v>
      </c>
      <c r="C146" s="61">
        <v>25.149085375736941</v>
      </c>
      <c r="D146" s="62">
        <v>1.16998290890903E-2</v>
      </c>
      <c r="E146" s="62">
        <v>-1.0946601080453533</v>
      </c>
    </row>
    <row r="147" spans="1:5">
      <c r="A147" s="60" t="s">
        <v>213</v>
      </c>
      <c r="B147" s="61">
        <v>23.617663407948495</v>
      </c>
      <c r="C147" s="61">
        <v>22.525832091818007</v>
      </c>
      <c r="D147" s="62">
        <v>9.3953262859472995E-3</v>
      </c>
      <c r="E147" s="62">
        <v>-1.091831316130488</v>
      </c>
    </row>
    <row r="148" spans="1:5">
      <c r="A148" s="60" t="s">
        <v>214</v>
      </c>
      <c r="B148" s="61">
        <v>28.36811877757356</v>
      </c>
      <c r="C148" s="61">
        <v>27.279260430001873</v>
      </c>
      <c r="D148" s="62">
        <v>7.3725680574612297E-3</v>
      </c>
      <c r="E148" s="62">
        <v>-1.0888583475716871</v>
      </c>
    </row>
    <row r="149" spans="1:5">
      <c r="A149" s="60" t="s">
        <v>215</v>
      </c>
      <c r="B149" s="61">
        <v>26.092922870105394</v>
      </c>
      <c r="C149" s="61">
        <v>25.014953613652207</v>
      </c>
      <c r="D149" s="62">
        <v>4.7953459351779602E-2</v>
      </c>
      <c r="E149" s="62">
        <v>-1.0779692564531871</v>
      </c>
    </row>
    <row r="150" spans="1:5">
      <c r="A150" s="60" t="s">
        <v>216</v>
      </c>
      <c r="B150" s="61">
        <v>24.734262132228594</v>
      </c>
      <c r="C150" s="61">
        <v>23.657086785579537</v>
      </c>
      <c r="D150" s="62">
        <v>1.67931902976238E-2</v>
      </c>
      <c r="E150" s="62">
        <v>-1.0771753466490566</v>
      </c>
    </row>
    <row r="151" spans="1:5">
      <c r="A151" s="60" t="s">
        <v>217</v>
      </c>
      <c r="B151" s="61">
        <v>25.288411216170662</v>
      </c>
      <c r="C151" s="61">
        <v>24.225794087718608</v>
      </c>
      <c r="D151" s="62">
        <v>3.3678263995648001E-2</v>
      </c>
      <c r="E151" s="62">
        <v>-1.0626171284520538</v>
      </c>
    </row>
    <row r="152" spans="1:5">
      <c r="A152" s="60" t="s">
        <v>218</v>
      </c>
      <c r="B152" s="61">
        <v>23.625432181372862</v>
      </c>
      <c r="C152" s="61">
        <v>22.587539952102638</v>
      </c>
      <c r="D152" s="62">
        <v>5.1698203680016E-2</v>
      </c>
      <c r="E152" s="62">
        <v>-1.0378922292702235</v>
      </c>
    </row>
    <row r="153" spans="1:5">
      <c r="A153" s="60" t="s">
        <v>219</v>
      </c>
      <c r="B153" s="61">
        <v>26.747890732147557</v>
      </c>
      <c r="C153" s="61">
        <v>25.747075927738475</v>
      </c>
      <c r="D153" s="62">
        <v>4.7719331443996399E-2</v>
      </c>
      <c r="E153" s="62">
        <v>-1.0008148044090817</v>
      </c>
    </row>
    <row r="154" spans="1:5">
      <c r="A154" s="60" t="s">
        <v>220</v>
      </c>
      <c r="B154" s="61">
        <v>23.890329985420831</v>
      </c>
      <c r="C154" s="61">
        <v>22.902128982220937</v>
      </c>
      <c r="D154" s="62">
        <v>5.0634295826807001E-2</v>
      </c>
      <c r="E154" s="62">
        <v>-0.98820100319989379</v>
      </c>
    </row>
    <row r="155" spans="1:5">
      <c r="A155" s="60" t="s">
        <v>221</v>
      </c>
      <c r="B155" s="61">
        <v>25.502898648337293</v>
      </c>
      <c r="C155" s="61">
        <v>24.519601803826905</v>
      </c>
      <c r="D155" s="62">
        <v>4.69055474792551E-2</v>
      </c>
      <c r="E155" s="62">
        <v>-0.98329684451038801</v>
      </c>
    </row>
    <row r="156" spans="1:5">
      <c r="A156" s="60" t="s">
        <v>222</v>
      </c>
      <c r="B156" s="61">
        <v>24.237639506388163</v>
      </c>
      <c r="C156" s="61">
        <v>23.258347759962437</v>
      </c>
      <c r="D156" s="62">
        <v>4.6423096220783E-2</v>
      </c>
      <c r="E156" s="62">
        <v>-0.97929174642572647</v>
      </c>
    </row>
    <row r="157" spans="1:5">
      <c r="A157" s="60" t="s">
        <v>223</v>
      </c>
      <c r="B157" s="61">
        <v>26.747890732147557</v>
      </c>
      <c r="C157" s="61">
        <v>25.776785995673038</v>
      </c>
      <c r="D157" s="62">
        <v>5.4089611329517999E-2</v>
      </c>
      <c r="E157" s="62">
        <v>-0.97110473647451911</v>
      </c>
    </row>
    <row r="158" spans="1:5">
      <c r="A158" s="60" t="s">
        <v>224</v>
      </c>
      <c r="B158" s="61">
        <v>26.03151231399686</v>
      </c>
      <c r="C158" s="61">
        <v>25.071359562731075</v>
      </c>
      <c r="D158" s="62">
        <v>1.2657375745931201E-2</v>
      </c>
      <c r="E158" s="62">
        <v>-0.96015275126578459</v>
      </c>
    </row>
    <row r="159" spans="1:5">
      <c r="A159" s="60" t="s">
        <v>225</v>
      </c>
      <c r="B159" s="61">
        <v>26.680930818791932</v>
      </c>
      <c r="C159" s="61">
        <v>25.725528354280872</v>
      </c>
      <c r="D159" s="62">
        <v>5.2485688187356702E-2</v>
      </c>
      <c r="E159" s="62">
        <v>-0.95540246451106015</v>
      </c>
    </row>
    <row r="160" spans="1:5">
      <c r="A160" s="60" t="s">
        <v>226</v>
      </c>
      <c r="B160" s="61">
        <v>25.160353014168361</v>
      </c>
      <c r="C160" s="61">
        <v>24.205591588640075</v>
      </c>
      <c r="D160" s="62">
        <v>2.2296972758038301E-2</v>
      </c>
      <c r="E160" s="62">
        <v>-0.95476142552828591</v>
      </c>
    </row>
    <row r="161" spans="1:5">
      <c r="A161" s="60" t="s">
        <v>227</v>
      </c>
      <c r="B161" s="61">
        <v>27.32888793892263</v>
      </c>
      <c r="C161" s="61">
        <v>26.376676083976974</v>
      </c>
      <c r="D161" s="62">
        <v>2.6771008960976499E-2</v>
      </c>
      <c r="E161" s="62">
        <v>-0.95221185494565574</v>
      </c>
    </row>
    <row r="162" spans="1:5">
      <c r="A162" s="60" t="s">
        <v>228</v>
      </c>
      <c r="B162" s="61">
        <v>28.667877555062493</v>
      </c>
      <c r="C162" s="61">
        <v>27.715733826473173</v>
      </c>
      <c r="D162" s="62">
        <v>2.23279306851847E-2</v>
      </c>
      <c r="E162" s="62">
        <v>-0.95214372858931995</v>
      </c>
    </row>
    <row r="163" spans="1:5">
      <c r="A163" s="60" t="s">
        <v>229</v>
      </c>
      <c r="B163" s="61">
        <v>25.238789560827396</v>
      </c>
      <c r="C163" s="61">
        <v>24.304614460738108</v>
      </c>
      <c r="D163" s="62">
        <v>3.4257725741273302E-2</v>
      </c>
      <c r="E163" s="62">
        <v>-0.93417510008928772</v>
      </c>
    </row>
    <row r="164" spans="1:5">
      <c r="A164" s="60" t="s">
        <v>230</v>
      </c>
      <c r="B164" s="61">
        <v>26.425733946058898</v>
      </c>
      <c r="C164" s="61">
        <v>25.491690106223444</v>
      </c>
      <c r="D164" s="62">
        <v>9.7069503578603705E-3</v>
      </c>
      <c r="E164" s="62">
        <v>-0.93404383983545358</v>
      </c>
    </row>
    <row r="165" spans="1:5">
      <c r="A165" s="60" t="s">
        <v>231</v>
      </c>
      <c r="B165" s="61">
        <v>25.46292426280823</v>
      </c>
      <c r="C165" s="61">
        <v>24.529204288790073</v>
      </c>
      <c r="D165" s="62">
        <v>2.9185437171254301E-2</v>
      </c>
      <c r="E165" s="62">
        <v>-0.93371997401815676</v>
      </c>
    </row>
    <row r="166" spans="1:5">
      <c r="A166" s="60" t="s">
        <v>232</v>
      </c>
      <c r="B166" s="61">
        <v>24.891740629463197</v>
      </c>
      <c r="C166" s="61">
        <v>23.962124822442807</v>
      </c>
      <c r="D166" s="62">
        <v>5.2140809519807298E-2</v>
      </c>
      <c r="E166" s="62">
        <v>-0.92961580702039015</v>
      </c>
    </row>
    <row r="167" spans="1:5">
      <c r="A167" s="60" t="s">
        <v>233</v>
      </c>
      <c r="B167" s="61">
        <v>29.717139929857058</v>
      </c>
      <c r="C167" s="61">
        <v>28.791435594674308</v>
      </c>
      <c r="D167" s="62">
        <v>9.6931881482268493E-3</v>
      </c>
      <c r="E167" s="62">
        <v>-0.92570433518275053</v>
      </c>
    </row>
    <row r="168" spans="1:5">
      <c r="A168" s="60" t="s">
        <v>234</v>
      </c>
      <c r="B168" s="61">
        <v>26.992619142547763</v>
      </c>
      <c r="C168" s="61">
        <v>26.090933122241776</v>
      </c>
      <c r="D168" s="62">
        <v>2.90213594359102E-2</v>
      </c>
      <c r="E168" s="62">
        <v>-0.90168602030598777</v>
      </c>
    </row>
    <row r="169" spans="1:5">
      <c r="A169" s="60" t="s">
        <v>235</v>
      </c>
      <c r="B169" s="61">
        <v>25.18932837990646</v>
      </c>
      <c r="C169" s="61">
        <v>24.293307519796276</v>
      </c>
      <c r="D169" s="62">
        <v>1.9740493150716E-2</v>
      </c>
      <c r="E169" s="62">
        <v>-0.896020860110184</v>
      </c>
    </row>
    <row r="170" spans="1:5">
      <c r="A170" s="60" t="s">
        <v>236</v>
      </c>
      <c r="B170" s="61">
        <v>26.025182543932797</v>
      </c>
      <c r="C170" s="61">
        <v>25.145184916709677</v>
      </c>
      <c r="D170" s="62">
        <v>2.24698841629416E-2</v>
      </c>
      <c r="E170" s="62">
        <v>-0.87999762722311914</v>
      </c>
    </row>
    <row r="171" spans="1:5">
      <c r="A171" s="60" t="s">
        <v>237</v>
      </c>
      <c r="B171" s="61">
        <v>29.36957223669533</v>
      </c>
      <c r="C171" s="61">
        <v>28.492269570550707</v>
      </c>
      <c r="D171" s="62">
        <v>6.7369845385395399E-3</v>
      </c>
      <c r="E171" s="62">
        <v>-0.87730266614462238</v>
      </c>
    </row>
    <row r="172" spans="1:5">
      <c r="A172" s="60" t="s">
        <v>238</v>
      </c>
      <c r="B172" s="61">
        <v>24.922903433807761</v>
      </c>
      <c r="C172" s="61">
        <v>24.062670013623244</v>
      </c>
      <c r="D172" s="62">
        <v>1.03440189442095E-2</v>
      </c>
      <c r="E172" s="62">
        <v>-0.86023342018451743</v>
      </c>
    </row>
    <row r="173" spans="1:5">
      <c r="A173" s="60" t="s">
        <v>239</v>
      </c>
      <c r="B173" s="61">
        <v>24.925898618067226</v>
      </c>
      <c r="C173" s="61">
        <v>24.067974971045142</v>
      </c>
      <c r="D173" s="62">
        <v>1.32270677405746E-2</v>
      </c>
      <c r="E173" s="62">
        <v>-0.85792364702208346</v>
      </c>
    </row>
    <row r="174" spans="1:5">
      <c r="A174" s="60" t="s">
        <v>240</v>
      </c>
      <c r="B174" s="61">
        <v>26.763109372550293</v>
      </c>
      <c r="C174" s="61">
        <v>25.90998219991474</v>
      </c>
      <c r="D174" s="62">
        <v>5.1858902846776599E-2</v>
      </c>
      <c r="E174" s="62">
        <v>-0.85312717263555271</v>
      </c>
    </row>
    <row r="175" spans="1:5">
      <c r="A175" s="60" t="s">
        <v>241</v>
      </c>
      <c r="B175" s="61">
        <v>26.763121159607696</v>
      </c>
      <c r="C175" s="61">
        <v>25.910381574504441</v>
      </c>
      <c r="D175" s="62">
        <v>1.37620383190847E-2</v>
      </c>
      <c r="E175" s="62">
        <v>-0.85273958510325443</v>
      </c>
    </row>
    <row r="176" spans="1:5">
      <c r="A176" s="60" t="s">
        <v>242</v>
      </c>
      <c r="B176" s="61">
        <v>24.719804631401001</v>
      </c>
      <c r="C176" s="61">
        <v>23.872377198005907</v>
      </c>
      <c r="D176" s="62">
        <v>2.6732627295120399E-2</v>
      </c>
      <c r="E176" s="62">
        <v>-0.84742743339509374</v>
      </c>
    </row>
    <row r="177" spans="1:5">
      <c r="A177" s="60" t="s">
        <v>243</v>
      </c>
      <c r="B177" s="61">
        <v>23.539891267621368</v>
      </c>
      <c r="C177" s="61">
        <v>22.707933200799541</v>
      </c>
      <c r="D177" s="62">
        <v>4.7750859374448701E-2</v>
      </c>
      <c r="E177" s="62">
        <v>-0.83195806682182649</v>
      </c>
    </row>
    <row r="178" spans="1:5">
      <c r="A178" s="60" t="s">
        <v>244</v>
      </c>
      <c r="B178" s="61">
        <v>25.970229956188394</v>
      </c>
      <c r="C178" s="61">
        <v>25.139276258601839</v>
      </c>
      <c r="D178" s="62">
        <v>2.9459013676906301E-2</v>
      </c>
      <c r="E178" s="62">
        <v>-0.8309536975865548</v>
      </c>
    </row>
    <row r="179" spans="1:5">
      <c r="A179" s="60" t="s">
        <v>245</v>
      </c>
      <c r="B179" s="61">
        <v>25.946333184428397</v>
      </c>
      <c r="C179" s="61">
        <v>25.131460719612306</v>
      </c>
      <c r="D179" s="62">
        <v>3.5193861720968403E-2</v>
      </c>
      <c r="E179" s="62">
        <v>-0.81487246481609077</v>
      </c>
    </row>
    <row r="180" spans="1:5">
      <c r="A180" s="60" t="s">
        <v>246</v>
      </c>
      <c r="B180" s="61">
        <v>27.460319944849193</v>
      </c>
      <c r="C180" s="61">
        <v>26.650372792218075</v>
      </c>
      <c r="D180" s="62">
        <v>4.7023229775057102E-2</v>
      </c>
      <c r="E180" s="62">
        <v>-0.80994715263111772</v>
      </c>
    </row>
    <row r="181" spans="1:5">
      <c r="A181" s="60" t="s">
        <v>247</v>
      </c>
      <c r="B181" s="61">
        <v>25.153531577020093</v>
      </c>
      <c r="C181" s="61">
        <v>24.356216705797639</v>
      </c>
      <c r="D181" s="62">
        <v>4.4878084785709399E-2</v>
      </c>
      <c r="E181" s="62">
        <v>-0.79731487122245426</v>
      </c>
    </row>
    <row r="182" spans="1:5">
      <c r="A182" s="60" t="s">
        <v>248</v>
      </c>
      <c r="B182" s="61">
        <v>26.265127102782859</v>
      </c>
      <c r="C182" s="61">
        <v>25.471526026529038</v>
      </c>
      <c r="D182" s="62">
        <v>4.32749747795984E-2</v>
      </c>
      <c r="E182" s="62">
        <v>-0.7936010762538217</v>
      </c>
    </row>
    <row r="183" spans="1:5">
      <c r="A183" s="60" t="s">
        <v>249</v>
      </c>
      <c r="B183" s="61">
        <v>27.605362681311629</v>
      </c>
      <c r="C183" s="61">
        <v>26.818156788668805</v>
      </c>
      <c r="D183" s="62">
        <v>2.3549891992729902E-2</v>
      </c>
      <c r="E183" s="62">
        <v>-0.78720589264282381</v>
      </c>
    </row>
    <row r="184" spans="1:5">
      <c r="A184" s="60" t="s">
        <v>250</v>
      </c>
      <c r="B184" s="61">
        <v>25.059263302284297</v>
      </c>
      <c r="C184" s="61">
        <v>24.276369719480243</v>
      </c>
      <c r="D184" s="62">
        <v>4.2599983607737403E-2</v>
      </c>
      <c r="E184" s="62">
        <v>-0.78289358280405352</v>
      </c>
    </row>
    <row r="185" spans="1:5">
      <c r="A185" s="60" t="s">
        <v>251</v>
      </c>
      <c r="B185" s="61">
        <v>23.024999705433402</v>
      </c>
      <c r="C185" s="61">
        <v>22.24539426232954</v>
      </c>
      <c r="D185" s="62">
        <v>4.7702703174198502E-2</v>
      </c>
      <c r="E185" s="62">
        <v>-0.77960544310386126</v>
      </c>
    </row>
    <row r="186" spans="1:5">
      <c r="A186" s="60" t="s">
        <v>252</v>
      </c>
      <c r="B186" s="61">
        <v>26.565091849041693</v>
      </c>
      <c r="C186" s="61">
        <v>25.793132071506772</v>
      </c>
      <c r="D186" s="62">
        <v>1.6411236719966901E-2</v>
      </c>
      <c r="E186" s="62">
        <v>-0.77195977753492073</v>
      </c>
    </row>
    <row r="187" spans="1:5">
      <c r="A187" s="60" t="s">
        <v>253</v>
      </c>
      <c r="B187" s="61">
        <v>24.638201336689296</v>
      </c>
      <c r="C187" s="61">
        <v>23.885728036893671</v>
      </c>
      <c r="D187" s="62">
        <v>2.63689016201228E-2</v>
      </c>
      <c r="E187" s="62">
        <v>-0.75247329979562494</v>
      </c>
    </row>
    <row r="188" spans="1:5">
      <c r="A188" s="60" t="s">
        <v>254</v>
      </c>
      <c r="B188" s="61">
        <v>24.697258234603396</v>
      </c>
      <c r="C188" s="61">
        <v>23.968289541745406</v>
      </c>
      <c r="D188" s="62">
        <v>3.5463568092558698E-2</v>
      </c>
      <c r="E188" s="62">
        <v>-0.72896869285798971</v>
      </c>
    </row>
    <row r="189" spans="1:5">
      <c r="A189" s="60" t="s">
        <v>255</v>
      </c>
      <c r="B189" s="61">
        <v>23.919603620090495</v>
      </c>
      <c r="C189" s="61">
        <v>23.190903108472572</v>
      </c>
      <c r="D189" s="62">
        <v>2.9378809659198701E-2</v>
      </c>
      <c r="E189" s="62">
        <v>-0.72870051161792304</v>
      </c>
    </row>
    <row r="190" spans="1:5">
      <c r="A190" s="60" t="s">
        <v>256</v>
      </c>
      <c r="B190" s="61">
        <v>24.334134221040362</v>
      </c>
      <c r="C190" s="61">
        <v>23.606775624040342</v>
      </c>
      <c r="D190" s="62">
        <v>1.63060123165387E-2</v>
      </c>
      <c r="E190" s="62">
        <v>-0.72735859700001981</v>
      </c>
    </row>
    <row r="191" spans="1:5">
      <c r="A191" s="60" t="s">
        <v>257</v>
      </c>
      <c r="B191" s="61">
        <v>25.486245227964663</v>
      </c>
      <c r="C191" s="61">
        <v>24.763506568497238</v>
      </c>
      <c r="D191" s="62">
        <v>2.2238763587726602E-2</v>
      </c>
      <c r="E191" s="62">
        <v>-0.72273865946742433</v>
      </c>
    </row>
    <row r="192" spans="1:5">
      <c r="A192" s="60" t="s">
        <v>258</v>
      </c>
      <c r="B192" s="61">
        <v>28.726783809733377</v>
      </c>
      <c r="C192" s="61">
        <v>28.013728969210575</v>
      </c>
      <c r="D192" s="62">
        <v>4.7475096597944202E-2</v>
      </c>
      <c r="E192" s="62">
        <v>-0.71305484052280121</v>
      </c>
    </row>
    <row r="193" spans="1:5">
      <c r="A193" s="60" t="s">
        <v>259</v>
      </c>
      <c r="B193" s="61">
        <v>23.330589762708996</v>
      </c>
      <c r="C193" s="61">
        <v>22.629108978733342</v>
      </c>
      <c r="D193" s="62">
        <v>2.9219903703146099E-2</v>
      </c>
      <c r="E193" s="62">
        <v>-0.70148078397565428</v>
      </c>
    </row>
    <row r="194" spans="1:5">
      <c r="A194" s="60" t="s">
        <v>260</v>
      </c>
      <c r="B194" s="61">
        <v>23.718228163199825</v>
      </c>
      <c r="C194" s="61">
        <v>23.027323568184674</v>
      </c>
      <c r="D194" s="62">
        <v>2.1917631986912801E-2</v>
      </c>
      <c r="E194" s="62">
        <v>-0.69090459501515156</v>
      </c>
    </row>
    <row r="195" spans="1:5">
      <c r="A195" s="60" t="s">
        <v>261</v>
      </c>
      <c r="B195" s="61">
        <v>25.883812187487894</v>
      </c>
      <c r="C195" s="61">
        <v>25.204949485830141</v>
      </c>
      <c r="D195" s="62">
        <v>4.49024043439313E-2</v>
      </c>
      <c r="E195" s="62">
        <v>-0.67886270165775287</v>
      </c>
    </row>
    <row r="196" spans="1:5">
      <c r="A196" s="60" t="s">
        <v>262</v>
      </c>
      <c r="B196" s="61">
        <v>24.629182835754232</v>
      </c>
      <c r="C196" s="61">
        <v>23.953208105184473</v>
      </c>
      <c r="D196" s="62">
        <v>1.6522882238006398E-2</v>
      </c>
      <c r="E196" s="62">
        <v>-0.67597473056975943</v>
      </c>
    </row>
    <row r="197" spans="1:5">
      <c r="A197" s="60" t="s">
        <v>263</v>
      </c>
      <c r="B197" s="61">
        <v>23.246927525468831</v>
      </c>
      <c r="C197" s="61">
        <v>22.576060139423085</v>
      </c>
      <c r="D197" s="62">
        <v>1.3936160483729299E-2</v>
      </c>
      <c r="E197" s="62">
        <v>-0.67086738604574592</v>
      </c>
    </row>
    <row r="198" spans="1:5">
      <c r="A198" s="60" t="s">
        <v>264</v>
      </c>
      <c r="B198" s="61">
        <v>24.670154353500362</v>
      </c>
      <c r="C198" s="61">
        <v>24.020308189608073</v>
      </c>
      <c r="D198" s="62">
        <v>6.4928040075026101E-3</v>
      </c>
      <c r="E198" s="62">
        <v>-0.64984616389228833</v>
      </c>
    </row>
    <row r="199" spans="1:5">
      <c r="A199" s="60" t="s">
        <v>265</v>
      </c>
      <c r="B199" s="61">
        <v>24.044949787020197</v>
      </c>
      <c r="C199" s="61">
        <v>23.401756468696941</v>
      </c>
      <c r="D199" s="62">
        <v>5.3958251324594801E-2</v>
      </c>
      <c r="E199" s="62">
        <v>-0.64319331832325588</v>
      </c>
    </row>
    <row r="200" spans="1:5">
      <c r="A200" s="60" t="s">
        <v>266</v>
      </c>
      <c r="B200" s="61">
        <v>22.55663137055123</v>
      </c>
      <c r="C200" s="61">
        <v>21.925945260861042</v>
      </c>
      <c r="D200" s="62">
        <v>1.63060123165387E-2</v>
      </c>
      <c r="E200" s="62">
        <v>-0.63068610969018835</v>
      </c>
    </row>
    <row r="201" spans="1:5">
      <c r="A201" s="60" t="s">
        <v>267</v>
      </c>
      <c r="B201" s="61">
        <v>22.513217900244129</v>
      </c>
      <c r="C201" s="61">
        <v>21.885764436177283</v>
      </c>
      <c r="D201" s="62">
        <v>2.8303460520026E-2</v>
      </c>
      <c r="E201" s="62">
        <v>-0.62745346406684632</v>
      </c>
    </row>
    <row r="202" spans="1:5">
      <c r="A202" s="60" t="s">
        <v>268</v>
      </c>
      <c r="B202" s="61">
        <v>28.667877555062493</v>
      </c>
      <c r="C202" s="61">
        <v>28.045891910216977</v>
      </c>
      <c r="D202" s="62">
        <v>4.2821023255729403E-2</v>
      </c>
      <c r="E202" s="62">
        <v>-0.62198564484551611</v>
      </c>
    </row>
    <row r="203" spans="1:5">
      <c r="A203" s="60" t="s">
        <v>269</v>
      </c>
      <c r="B203" s="61">
        <v>27.238672107126195</v>
      </c>
      <c r="C203" s="61">
        <v>26.623958150125443</v>
      </c>
      <c r="D203" s="62">
        <v>2.7429712450525699E-2</v>
      </c>
      <c r="E203" s="62">
        <v>-0.61471395700075249</v>
      </c>
    </row>
    <row r="204" spans="1:5">
      <c r="A204" s="60" t="s">
        <v>270</v>
      </c>
      <c r="B204" s="61">
        <v>25.238176731004298</v>
      </c>
      <c r="C204" s="61">
        <v>24.635677432338241</v>
      </c>
      <c r="D204" s="62">
        <v>2.7110628393982001E-2</v>
      </c>
      <c r="E204" s="62">
        <v>-0.60249929866605711</v>
      </c>
    </row>
    <row r="205" spans="1:5">
      <c r="A205" s="60" t="s">
        <v>271</v>
      </c>
      <c r="B205" s="61">
        <v>20.686965066377095</v>
      </c>
      <c r="C205" s="61">
        <v>20.087158423138138</v>
      </c>
      <c r="D205" s="62">
        <v>2.92219157699618E-2</v>
      </c>
      <c r="E205" s="62">
        <v>-0.59980664323895638</v>
      </c>
    </row>
    <row r="206" spans="1:5">
      <c r="A206" s="60" t="s">
        <v>272</v>
      </c>
      <c r="B206" s="61">
        <v>28.199334136482126</v>
      </c>
      <c r="C206" s="61">
        <v>27.61801704434264</v>
      </c>
      <c r="D206" s="62">
        <v>1.6412222157734201E-2</v>
      </c>
      <c r="E206" s="62">
        <v>-0.58131709213948568</v>
      </c>
    </row>
    <row r="207" spans="1:5">
      <c r="A207" s="60" t="s">
        <v>273</v>
      </c>
      <c r="B207" s="61">
        <v>22.824984913386597</v>
      </c>
      <c r="C207" s="61">
        <v>22.247820199302776</v>
      </c>
      <c r="D207" s="62">
        <v>1.58227126967132E-2</v>
      </c>
      <c r="E207" s="62">
        <v>-0.5771647140838212</v>
      </c>
    </row>
    <row r="208" spans="1:5">
      <c r="A208" s="60" t="s">
        <v>274</v>
      </c>
      <c r="B208" s="61">
        <v>24.848228538120352</v>
      </c>
      <c r="C208" s="61">
        <v>24.278137143017975</v>
      </c>
      <c r="D208" s="62">
        <v>2.1574926811413798E-2</v>
      </c>
      <c r="E208" s="62">
        <v>-0.57009139510237716</v>
      </c>
    </row>
    <row r="209" spans="1:5">
      <c r="A209" s="60" t="s">
        <v>275</v>
      </c>
      <c r="B209" s="61">
        <v>27.879321467265697</v>
      </c>
      <c r="C209" s="61">
        <v>27.323426519360709</v>
      </c>
      <c r="D209" s="62">
        <v>3.8079220541866098E-2</v>
      </c>
      <c r="E209" s="62">
        <v>-0.55589494790498861</v>
      </c>
    </row>
    <row r="210" spans="1:5">
      <c r="A210" s="60" t="s">
        <v>276</v>
      </c>
      <c r="B210" s="61">
        <v>24.246856375717527</v>
      </c>
      <c r="C210" s="61">
        <v>23.694059178439442</v>
      </c>
      <c r="D210" s="62">
        <v>1.63320716277317E-2</v>
      </c>
      <c r="E210" s="62">
        <v>-0.55279719727808541</v>
      </c>
    </row>
    <row r="211" spans="1:5">
      <c r="A211" s="60" t="s">
        <v>277</v>
      </c>
      <c r="B211" s="61">
        <v>23.637743369701862</v>
      </c>
      <c r="C211" s="61">
        <v>23.088537008840486</v>
      </c>
      <c r="D211" s="62">
        <v>4.4585992514072303E-2</v>
      </c>
      <c r="E211" s="62">
        <v>-0.5492063608613762</v>
      </c>
    </row>
    <row r="212" spans="1:5">
      <c r="A212" s="60" t="s">
        <v>278</v>
      </c>
      <c r="B212" s="61">
        <v>27.713060678641597</v>
      </c>
      <c r="C212" s="61">
        <v>27.216599735171105</v>
      </c>
      <c r="D212" s="62">
        <v>5.1437051950936598E-2</v>
      </c>
      <c r="E212" s="62">
        <v>-0.49646094347049186</v>
      </c>
    </row>
    <row r="213" spans="1:5">
      <c r="A213" s="60" t="s">
        <v>279</v>
      </c>
      <c r="B213" s="61">
        <v>24.069564523170829</v>
      </c>
      <c r="C213" s="61">
        <v>23.584129472053139</v>
      </c>
      <c r="D213" s="62">
        <v>5.1085293138172901E-2</v>
      </c>
      <c r="E213" s="62">
        <v>-0.48543505111769036</v>
      </c>
    </row>
    <row r="214" spans="1:5">
      <c r="A214" s="60" t="s">
        <v>280</v>
      </c>
      <c r="B214" s="61">
        <v>24.707577920298196</v>
      </c>
      <c r="C214" s="61">
        <v>24.225816279966239</v>
      </c>
      <c r="D214" s="62">
        <v>4.5422004707543699E-2</v>
      </c>
      <c r="E214" s="62">
        <v>-0.4817616403319569</v>
      </c>
    </row>
    <row r="215" spans="1:5">
      <c r="A215" s="60" t="s">
        <v>281</v>
      </c>
      <c r="B215" s="61">
        <v>25.98344499255883</v>
      </c>
      <c r="C215" s="61">
        <v>25.52084831251501</v>
      </c>
      <c r="D215" s="62">
        <v>1.69921134281278E-2</v>
      </c>
      <c r="E215" s="62">
        <v>-0.46259668004381993</v>
      </c>
    </row>
    <row r="216" spans="1:5">
      <c r="A216" s="60" t="s">
        <v>282</v>
      </c>
      <c r="B216" s="61">
        <v>27.176219959207032</v>
      </c>
      <c r="C216" s="61">
        <v>26.715121647353872</v>
      </c>
      <c r="D216" s="62">
        <v>2.2169835693373999E-2</v>
      </c>
      <c r="E216" s="62">
        <v>-0.46109831185315997</v>
      </c>
    </row>
    <row r="217" spans="1:5">
      <c r="A217" s="60" t="s">
        <v>283</v>
      </c>
      <c r="B217" s="61">
        <v>24.210592061156699</v>
      </c>
      <c r="C217" s="61">
        <v>23.763330439896539</v>
      </c>
      <c r="D217" s="62">
        <v>2.8303460520026E-2</v>
      </c>
      <c r="E217" s="62">
        <v>-0.44726162126016078</v>
      </c>
    </row>
    <row r="218" spans="1:5">
      <c r="A218" s="60" t="s">
        <v>284</v>
      </c>
      <c r="B218" s="61">
        <v>27.792118160595262</v>
      </c>
      <c r="C218" s="61">
        <v>27.365091879188771</v>
      </c>
      <c r="D218" s="62">
        <v>4.7719331443996399E-2</v>
      </c>
      <c r="E218" s="62">
        <v>-0.42702628140649068</v>
      </c>
    </row>
    <row r="219" spans="1:5">
      <c r="A219" s="60" t="s">
        <v>285</v>
      </c>
      <c r="B219" s="61">
        <v>28.113854098875194</v>
      </c>
      <c r="C219" s="61">
        <v>27.696286204104538</v>
      </c>
      <c r="D219" s="62">
        <v>4.0905993405179801E-2</v>
      </c>
      <c r="E219" s="62">
        <v>-0.41756789477065581</v>
      </c>
    </row>
    <row r="220" spans="1:5">
      <c r="A220" s="60" t="s">
        <v>286</v>
      </c>
      <c r="B220" s="61">
        <v>27.43221234424843</v>
      </c>
      <c r="C220" s="61">
        <v>27.018556220277642</v>
      </c>
      <c r="D220" s="62">
        <v>3.6497992664453603E-2</v>
      </c>
      <c r="E220" s="62">
        <v>-0.41365612397078877</v>
      </c>
    </row>
    <row r="221" spans="1:5">
      <c r="A221" s="60" t="s">
        <v>287</v>
      </c>
      <c r="B221" s="61">
        <v>30.092869071649293</v>
      </c>
      <c r="C221" s="61">
        <v>29.696893054871708</v>
      </c>
      <c r="D221" s="62">
        <v>4.0166327389216203E-2</v>
      </c>
      <c r="E221" s="62">
        <v>-0.39597601677758476</v>
      </c>
    </row>
    <row r="222" spans="1:5">
      <c r="A222" s="60" t="s">
        <v>288</v>
      </c>
      <c r="B222" s="61">
        <v>27.441348038878729</v>
      </c>
      <c r="C222" s="61">
        <v>27.064636920739606</v>
      </c>
      <c r="D222" s="62">
        <v>4.4500925184201803E-2</v>
      </c>
      <c r="E222" s="62">
        <v>-0.37671111813912361</v>
      </c>
    </row>
    <row r="223" spans="1:5">
      <c r="A223" s="60" t="s">
        <v>289</v>
      </c>
      <c r="B223" s="61">
        <v>28.006349401387627</v>
      </c>
      <c r="C223" s="61">
        <v>27.636164123856773</v>
      </c>
      <c r="D223" s="62">
        <v>4.9212410716111203E-2</v>
      </c>
      <c r="E223" s="62">
        <v>-0.37018527753085451</v>
      </c>
    </row>
    <row r="224" spans="1:5">
      <c r="A224" s="60" t="s">
        <v>290</v>
      </c>
      <c r="B224" s="61">
        <v>24.281452045896398</v>
      </c>
      <c r="C224" s="61">
        <v>23.920872406008609</v>
      </c>
      <c r="D224" s="62">
        <v>2.2601973023743099E-2</v>
      </c>
      <c r="E224" s="62">
        <v>-0.36057963988778852</v>
      </c>
    </row>
    <row r="225" spans="1:5">
      <c r="A225" s="60" t="s">
        <v>291</v>
      </c>
      <c r="B225" s="61">
        <v>28.072067000617661</v>
      </c>
      <c r="C225" s="61">
        <v>27.712224028234573</v>
      </c>
      <c r="D225" s="62">
        <v>5.1437051950936598E-2</v>
      </c>
      <c r="E225" s="62">
        <v>-0.35984297238308827</v>
      </c>
    </row>
    <row r="226" spans="1:5">
      <c r="A226" s="60" t="s">
        <v>292</v>
      </c>
      <c r="B226" s="61">
        <v>24.762548501754463</v>
      </c>
      <c r="C226" s="61">
        <v>24.52612958134014</v>
      </c>
      <c r="D226" s="62">
        <v>5.0173938170713202E-2</v>
      </c>
      <c r="E226" s="62">
        <v>-0.236418920414323</v>
      </c>
    </row>
    <row r="227" spans="1:5">
      <c r="A227" s="60" t="s">
        <v>293</v>
      </c>
      <c r="B227" s="61">
        <v>23.674244418798295</v>
      </c>
      <c r="C227" s="61">
        <v>23.449154489087373</v>
      </c>
      <c r="D227" s="62">
        <v>4.7629890524868899E-2</v>
      </c>
      <c r="E227" s="62">
        <v>-0.22508992971092212</v>
      </c>
    </row>
    <row r="228" spans="1:5">
      <c r="A228" s="60" t="s">
        <v>294</v>
      </c>
      <c r="B228" s="61">
        <v>24.251110879468396</v>
      </c>
      <c r="C228" s="61">
        <v>24.459396000189972</v>
      </c>
      <c r="D228" s="62">
        <v>3.8493935275858197E-2</v>
      </c>
      <c r="E228" s="62">
        <v>0.20828512072157679</v>
      </c>
    </row>
    <row r="229" spans="1:5">
      <c r="A229" s="60" t="s">
        <v>295</v>
      </c>
      <c r="B229" s="61">
        <v>25.684595181290629</v>
      </c>
      <c r="C229" s="61">
        <v>25.91508349115291</v>
      </c>
      <c r="D229" s="62">
        <v>2.3946742190109099E-2</v>
      </c>
      <c r="E229" s="62">
        <v>0.23048830986228097</v>
      </c>
    </row>
    <row r="230" spans="1:5">
      <c r="A230" s="60" t="s">
        <v>296</v>
      </c>
      <c r="B230" s="61">
        <v>25.687746110172963</v>
      </c>
      <c r="C230" s="61">
        <v>25.953353446520172</v>
      </c>
      <c r="D230" s="62">
        <v>4.7328048934010297E-2</v>
      </c>
      <c r="E230" s="62">
        <v>0.2656073363472089</v>
      </c>
    </row>
    <row r="231" spans="1:5">
      <c r="A231" s="60" t="s">
        <v>297</v>
      </c>
      <c r="B231" s="61">
        <v>25.594487715642529</v>
      </c>
      <c r="C231" s="61">
        <v>25.87497043835614</v>
      </c>
      <c r="D231" s="62">
        <v>3.1583007134703397E-2</v>
      </c>
      <c r="E231" s="62">
        <v>0.28048272271361085</v>
      </c>
    </row>
    <row r="232" spans="1:5">
      <c r="A232" s="60" t="s">
        <v>298</v>
      </c>
      <c r="B232" s="61">
        <v>25.165078803884327</v>
      </c>
      <c r="C232" s="61">
        <v>25.445570880034836</v>
      </c>
      <c r="D232" s="62">
        <v>1.5911191902705801E-2</v>
      </c>
      <c r="E232" s="62">
        <v>0.28049207615050875</v>
      </c>
    </row>
    <row r="233" spans="1:5">
      <c r="A233" s="60" t="s">
        <v>299</v>
      </c>
      <c r="B233" s="61">
        <v>29.447282593723163</v>
      </c>
      <c r="C233" s="61">
        <v>29.753057001037238</v>
      </c>
      <c r="D233" s="62">
        <v>2.4899462007305501E-2</v>
      </c>
      <c r="E233" s="62">
        <v>0.30577440731407535</v>
      </c>
    </row>
    <row r="234" spans="1:5">
      <c r="A234" s="60" t="s">
        <v>300</v>
      </c>
      <c r="B234" s="61">
        <v>22.358603252057826</v>
      </c>
      <c r="C234" s="61">
        <v>22.674968097759134</v>
      </c>
      <c r="D234" s="62">
        <v>2.2493885643946599E-2</v>
      </c>
      <c r="E234" s="62">
        <v>0.31636484570130818</v>
      </c>
    </row>
    <row r="235" spans="1:5">
      <c r="A235" s="60" t="s">
        <v>301</v>
      </c>
      <c r="B235" s="61">
        <v>23.738558321931325</v>
      </c>
      <c r="C235" s="61">
        <v>24.071881776583371</v>
      </c>
      <c r="D235" s="62">
        <v>2.9219903703146099E-2</v>
      </c>
      <c r="E235" s="62">
        <v>0.33332345465204583</v>
      </c>
    </row>
    <row r="236" spans="1:5">
      <c r="A236" s="60" t="s">
        <v>302</v>
      </c>
      <c r="B236" s="61">
        <v>26.159727348590991</v>
      </c>
      <c r="C236" s="61">
        <v>26.508855512745871</v>
      </c>
      <c r="D236" s="62">
        <v>4.8064303072649701E-2</v>
      </c>
      <c r="E236" s="62">
        <v>0.34912816415488024</v>
      </c>
    </row>
    <row r="237" spans="1:5">
      <c r="A237" s="60" t="s">
        <v>303</v>
      </c>
      <c r="B237" s="61">
        <v>24.083798927494826</v>
      </c>
      <c r="C237" s="61">
        <v>24.435239364492073</v>
      </c>
      <c r="D237" s="62">
        <v>1.4548947769584E-2</v>
      </c>
      <c r="E237" s="62">
        <v>0.35144043699724747</v>
      </c>
    </row>
    <row r="238" spans="1:5">
      <c r="A238" s="60" t="s">
        <v>304</v>
      </c>
      <c r="B238" s="61">
        <v>31.682253264311765</v>
      </c>
      <c r="C238" s="61">
        <v>32.060584276412044</v>
      </c>
      <c r="D238" s="62">
        <v>3.0010458871803099E-2</v>
      </c>
      <c r="E238" s="62">
        <v>0.3783310121002792</v>
      </c>
    </row>
    <row r="239" spans="1:5">
      <c r="A239" s="60" t="s">
        <v>305</v>
      </c>
      <c r="B239" s="61">
        <v>31.682253264311765</v>
      </c>
      <c r="C239" s="61">
        <v>32.060584276412044</v>
      </c>
      <c r="D239" s="62">
        <v>3.0010458871803099E-2</v>
      </c>
      <c r="E239" s="62">
        <v>0.3783310121002792</v>
      </c>
    </row>
    <row r="240" spans="1:5">
      <c r="A240" s="60" t="s">
        <v>306</v>
      </c>
      <c r="B240" s="61">
        <v>25.682637029274861</v>
      </c>
      <c r="C240" s="61">
        <v>26.064934696924968</v>
      </c>
      <c r="D240" s="62">
        <v>5.2099899010450201E-2</v>
      </c>
      <c r="E240" s="62">
        <v>0.38229766765010709</v>
      </c>
    </row>
    <row r="241" spans="1:5">
      <c r="A241" s="60" t="s">
        <v>307</v>
      </c>
      <c r="B241" s="61">
        <v>23.918775593395129</v>
      </c>
      <c r="C241" s="61">
        <v>24.327219184854709</v>
      </c>
      <c r="D241" s="62">
        <v>2.7367889592829799E-2</v>
      </c>
      <c r="E241" s="62">
        <v>0.40844359145958009</v>
      </c>
    </row>
    <row r="242" spans="1:5">
      <c r="A242" s="60" t="s">
        <v>308</v>
      </c>
      <c r="B242" s="61">
        <v>25.564105196246796</v>
      </c>
      <c r="C242" s="61">
        <v>25.974319033732641</v>
      </c>
      <c r="D242" s="62">
        <v>3.5149879860423103E-2</v>
      </c>
      <c r="E242" s="62">
        <v>0.41021383748584483</v>
      </c>
    </row>
    <row r="243" spans="1:5">
      <c r="A243" s="60" t="s">
        <v>309</v>
      </c>
      <c r="B243" s="61">
        <v>22.874101000989327</v>
      </c>
      <c r="C243" s="61">
        <v>23.297641578417508</v>
      </c>
      <c r="D243" s="62">
        <v>4.9212410716111203E-2</v>
      </c>
      <c r="E243" s="62">
        <v>0.42354057742818085</v>
      </c>
    </row>
    <row r="244" spans="1:5">
      <c r="A244" s="60" t="s">
        <v>310</v>
      </c>
      <c r="B244" s="61">
        <v>26.282168459693295</v>
      </c>
      <c r="C244" s="61">
        <v>26.710176041363074</v>
      </c>
      <c r="D244" s="62">
        <v>5.24311199285779E-2</v>
      </c>
      <c r="E244" s="62">
        <v>0.42800758166977815</v>
      </c>
    </row>
    <row r="245" spans="1:5">
      <c r="A245" s="60" t="s">
        <v>311</v>
      </c>
      <c r="B245" s="61">
        <v>23.249643793905324</v>
      </c>
      <c r="C245" s="61">
        <v>23.679531255957272</v>
      </c>
      <c r="D245" s="62">
        <v>3.2116989311813803E-2</v>
      </c>
      <c r="E245" s="62">
        <v>0.42988746205194772</v>
      </c>
    </row>
    <row r="246" spans="1:5">
      <c r="A246" s="60" t="s">
        <v>312</v>
      </c>
      <c r="B246" s="61">
        <v>27.44626416450426</v>
      </c>
      <c r="C246" s="61">
        <v>27.88206422918104</v>
      </c>
      <c r="D246" s="62">
        <v>1.63320716277317E-2</v>
      </c>
      <c r="E246" s="62">
        <v>0.4358000646767799</v>
      </c>
    </row>
    <row r="247" spans="1:5">
      <c r="A247" s="60" t="s">
        <v>313</v>
      </c>
      <c r="B247" s="61">
        <v>22.522401021276806</v>
      </c>
      <c r="C247" s="61">
        <v>22.962285118721908</v>
      </c>
      <c r="D247" s="62">
        <v>2.176571803368E-2</v>
      </c>
      <c r="E247" s="62">
        <v>0.43988409744510193</v>
      </c>
    </row>
    <row r="248" spans="1:5">
      <c r="A248" s="60" t="s">
        <v>314</v>
      </c>
      <c r="B248" s="61">
        <v>24.460110227063961</v>
      </c>
      <c r="C248" s="61">
        <v>24.905917397041772</v>
      </c>
      <c r="D248" s="62">
        <v>3.7962172518152003E-2</v>
      </c>
      <c r="E248" s="62">
        <v>0.44580716997781167</v>
      </c>
    </row>
    <row r="249" spans="1:5">
      <c r="A249" s="60" t="s">
        <v>315</v>
      </c>
      <c r="B249" s="61">
        <v>24.704927369059263</v>
      </c>
      <c r="C249" s="61">
        <v>25.164921202441207</v>
      </c>
      <c r="D249" s="62">
        <v>4.1262443214707803E-2</v>
      </c>
      <c r="E249" s="62">
        <v>0.45999383338194377</v>
      </c>
    </row>
    <row r="250" spans="1:5">
      <c r="A250" s="60" t="s">
        <v>316</v>
      </c>
      <c r="B250" s="61">
        <v>24.520387031337663</v>
      </c>
      <c r="C250" s="61">
        <v>24.986868542042107</v>
      </c>
      <c r="D250" s="62">
        <v>2.2898399332172598E-2</v>
      </c>
      <c r="E250" s="62">
        <v>0.46648151070444399</v>
      </c>
    </row>
    <row r="251" spans="1:5">
      <c r="A251" s="60" t="s">
        <v>317</v>
      </c>
      <c r="B251" s="61">
        <v>24.121881391335364</v>
      </c>
      <c r="C251" s="61">
        <v>24.596780423674474</v>
      </c>
      <c r="D251" s="62">
        <v>3.0723476467849901E-2</v>
      </c>
      <c r="E251" s="62">
        <v>0.47489903233910979</v>
      </c>
    </row>
    <row r="252" spans="1:5">
      <c r="A252" s="60" t="s">
        <v>318</v>
      </c>
      <c r="B252" s="61">
        <v>25.404058992604927</v>
      </c>
      <c r="C252" s="61">
        <v>25.886431350969573</v>
      </c>
      <c r="D252" s="62">
        <v>1.80113932342514E-2</v>
      </c>
      <c r="E252" s="62">
        <v>0.4823723583646462</v>
      </c>
    </row>
    <row r="253" spans="1:5">
      <c r="A253" s="60" t="s">
        <v>319</v>
      </c>
      <c r="B253" s="61">
        <v>26.717255847409493</v>
      </c>
      <c r="C253" s="61">
        <v>27.200548121319773</v>
      </c>
      <c r="D253" s="62">
        <v>5.0998093218580703E-2</v>
      </c>
      <c r="E253" s="62">
        <v>0.48329227391027985</v>
      </c>
    </row>
    <row r="254" spans="1:5">
      <c r="A254" s="60" t="s">
        <v>320</v>
      </c>
      <c r="B254" s="61">
        <v>25.677454496993601</v>
      </c>
      <c r="C254" s="61">
        <v>26.17350547647084</v>
      </c>
      <c r="D254" s="62">
        <v>2.22681302152231E-2</v>
      </c>
      <c r="E254" s="62">
        <v>0.4960509794772392</v>
      </c>
    </row>
    <row r="255" spans="1:5">
      <c r="A255" s="60" t="s">
        <v>321</v>
      </c>
      <c r="B255" s="61">
        <v>24.683267075335891</v>
      </c>
      <c r="C255" s="61">
        <v>25.181552093094638</v>
      </c>
      <c r="D255" s="62">
        <v>3.4342752503493799E-2</v>
      </c>
      <c r="E255" s="62">
        <v>0.49828501775874656</v>
      </c>
    </row>
    <row r="256" spans="1:5">
      <c r="A256" s="60" t="s">
        <v>322</v>
      </c>
      <c r="B256" s="61">
        <v>22.431365104476427</v>
      </c>
      <c r="C256" s="61">
        <v>22.930469895805107</v>
      </c>
      <c r="D256" s="62">
        <v>4.2966933672329698E-2</v>
      </c>
      <c r="E256" s="62">
        <v>0.49910479132867991</v>
      </c>
    </row>
    <row r="257" spans="1:5">
      <c r="A257" s="60" t="s">
        <v>323</v>
      </c>
      <c r="B257" s="61">
        <v>28.854550915123696</v>
      </c>
      <c r="C257" s="61">
        <v>29.357549946632407</v>
      </c>
      <c r="D257" s="62">
        <v>3.0306073911451702E-2</v>
      </c>
      <c r="E257" s="62">
        <v>0.50299903150871117</v>
      </c>
    </row>
    <row r="258" spans="1:5">
      <c r="A258" s="60" t="s">
        <v>324</v>
      </c>
      <c r="B258" s="61">
        <v>24.10383560846806</v>
      </c>
      <c r="C258" s="61">
        <v>24.607067259285387</v>
      </c>
      <c r="D258" s="62">
        <v>1.70035470197278E-2</v>
      </c>
      <c r="E258" s="62">
        <v>0.50323165081732668</v>
      </c>
    </row>
    <row r="259" spans="1:5">
      <c r="A259" s="60" t="s">
        <v>325</v>
      </c>
      <c r="B259" s="61">
        <v>23.999479309132624</v>
      </c>
      <c r="C259" s="61">
        <v>24.511026957668943</v>
      </c>
      <c r="D259" s="62">
        <v>2.8412148924437299E-2</v>
      </c>
      <c r="E259" s="62">
        <v>0.51154764853631818</v>
      </c>
    </row>
    <row r="260" spans="1:5">
      <c r="A260" s="60" t="s">
        <v>326</v>
      </c>
      <c r="B260" s="61">
        <v>23.731372015125629</v>
      </c>
      <c r="C260" s="61">
        <v>24.249980584778442</v>
      </c>
      <c r="D260" s="62">
        <v>1.9913568164285401E-2</v>
      </c>
      <c r="E260" s="62">
        <v>0.51860856965281243</v>
      </c>
    </row>
    <row r="261" spans="1:5">
      <c r="A261" s="60" t="s">
        <v>327</v>
      </c>
      <c r="B261" s="61">
        <v>20.855944960391604</v>
      </c>
      <c r="C261" s="61">
        <v>21.387793767370439</v>
      </c>
      <c r="D261" s="62">
        <v>4.49024043439313E-2</v>
      </c>
      <c r="E261" s="62">
        <v>0.53184880697883585</v>
      </c>
    </row>
    <row r="262" spans="1:5">
      <c r="A262" s="60" t="s">
        <v>328</v>
      </c>
      <c r="B262" s="61">
        <v>23.543646565122607</v>
      </c>
      <c r="C262" s="61">
        <v>24.076254765194903</v>
      </c>
      <c r="D262" s="62">
        <v>1.8489460226933398E-2</v>
      </c>
      <c r="E262" s="62">
        <v>0.53260820007229626</v>
      </c>
    </row>
    <row r="263" spans="1:5">
      <c r="A263" s="60" t="s">
        <v>329</v>
      </c>
      <c r="B263" s="61">
        <v>23.823090628998695</v>
      </c>
      <c r="C263" s="61">
        <v>24.357803298840469</v>
      </c>
      <c r="D263" s="62">
        <v>9.8858636403365806E-3</v>
      </c>
      <c r="E263" s="62">
        <v>0.5347126698417739</v>
      </c>
    </row>
    <row r="264" spans="1:5">
      <c r="A264" s="60" t="s">
        <v>330</v>
      </c>
      <c r="B264" s="61">
        <v>21.631116176325794</v>
      </c>
      <c r="C264" s="61">
        <v>22.166707401354142</v>
      </c>
      <c r="D264" s="62">
        <v>5.3958251324594801E-2</v>
      </c>
      <c r="E264" s="62">
        <v>0.53559122502834811</v>
      </c>
    </row>
    <row r="265" spans="1:5">
      <c r="A265" s="60" t="s">
        <v>331</v>
      </c>
      <c r="B265" s="61">
        <v>23.185961035950559</v>
      </c>
      <c r="C265" s="61">
        <v>23.726381154719942</v>
      </c>
      <c r="D265" s="62">
        <v>6.9080158542202301E-3</v>
      </c>
      <c r="E265" s="62">
        <v>0.5404201187693829</v>
      </c>
    </row>
    <row r="266" spans="1:5">
      <c r="A266" s="60" t="s">
        <v>332</v>
      </c>
      <c r="B266" s="61">
        <v>27.758102223586928</v>
      </c>
      <c r="C266" s="61">
        <v>28.323616771923607</v>
      </c>
      <c r="D266" s="62">
        <v>2.9378809659198701E-2</v>
      </c>
      <c r="E266" s="62">
        <v>0.56551454833667947</v>
      </c>
    </row>
    <row r="267" spans="1:5">
      <c r="A267" s="60" t="s">
        <v>333</v>
      </c>
      <c r="B267" s="61">
        <v>24.574093271859329</v>
      </c>
      <c r="C267" s="61">
        <v>25.140942328608741</v>
      </c>
      <c r="D267" s="62">
        <v>3.6670839813199602E-2</v>
      </c>
      <c r="E267" s="62">
        <v>0.56684905674941177</v>
      </c>
    </row>
    <row r="268" spans="1:5">
      <c r="A268" s="60" t="s">
        <v>334</v>
      </c>
      <c r="B268" s="61">
        <v>22.765520089941528</v>
      </c>
      <c r="C268" s="61">
        <v>23.337496642807974</v>
      </c>
      <c r="D268" s="62">
        <v>2.5086243131334299E-2</v>
      </c>
      <c r="E268" s="62">
        <v>0.57197655286644533</v>
      </c>
    </row>
    <row r="269" spans="1:5">
      <c r="A269" s="60" t="s">
        <v>335</v>
      </c>
      <c r="B269" s="61">
        <v>24.820501077849997</v>
      </c>
      <c r="C269" s="61">
        <v>25.396914193290005</v>
      </c>
      <c r="D269" s="62">
        <v>3.3790149505459E-2</v>
      </c>
      <c r="E269" s="62">
        <v>0.57641311544000828</v>
      </c>
    </row>
    <row r="270" spans="1:5">
      <c r="A270" s="60" t="s">
        <v>336</v>
      </c>
      <c r="B270" s="61">
        <v>23.76000694486223</v>
      </c>
      <c r="C270" s="61">
        <v>24.338708861809341</v>
      </c>
      <c r="D270" s="62">
        <v>5.1437051950936598E-2</v>
      </c>
      <c r="E270" s="62">
        <v>0.57870191694711082</v>
      </c>
    </row>
    <row r="271" spans="1:5">
      <c r="A271" s="60" t="s">
        <v>337</v>
      </c>
      <c r="B271" s="61">
        <v>24.507114148609492</v>
      </c>
      <c r="C271" s="61">
        <v>25.09246051400514</v>
      </c>
      <c r="D271" s="62">
        <v>5.0683452587617098E-2</v>
      </c>
      <c r="E271" s="62">
        <v>0.58534636539564744</v>
      </c>
    </row>
    <row r="272" spans="1:5">
      <c r="A272" s="60" t="s">
        <v>338</v>
      </c>
      <c r="B272" s="61">
        <v>29.348638244866464</v>
      </c>
      <c r="C272" s="61">
        <v>29.935548555939139</v>
      </c>
      <c r="D272" s="62">
        <v>9.6710069950587708E-3</v>
      </c>
      <c r="E272" s="62">
        <v>0.58691031107267477</v>
      </c>
    </row>
    <row r="273" spans="1:5">
      <c r="A273" s="60" t="s">
        <v>339</v>
      </c>
      <c r="B273" s="61">
        <v>29.528724907488026</v>
      </c>
      <c r="C273" s="61">
        <v>30.119701081316844</v>
      </c>
      <c r="D273" s="62">
        <v>5.5875762278993499E-3</v>
      </c>
      <c r="E273" s="62">
        <v>0.59097617382881751</v>
      </c>
    </row>
    <row r="274" spans="1:5">
      <c r="A274" s="60" t="s">
        <v>340</v>
      </c>
      <c r="B274" s="61">
        <v>21.252463857681661</v>
      </c>
      <c r="C274" s="61">
        <v>21.84794493816047</v>
      </c>
      <c r="D274" s="62">
        <v>3.0033297868446999E-2</v>
      </c>
      <c r="E274" s="62">
        <v>0.59548108047880888</v>
      </c>
    </row>
    <row r="275" spans="1:5">
      <c r="A275" s="60" t="s">
        <v>341</v>
      </c>
      <c r="B275" s="61">
        <v>23.801290730972227</v>
      </c>
      <c r="C275" s="61">
        <v>24.40618015590054</v>
      </c>
      <c r="D275" s="62">
        <v>6.7491503156544399E-3</v>
      </c>
      <c r="E275" s="62">
        <v>0.60488942492831299</v>
      </c>
    </row>
    <row r="276" spans="1:5">
      <c r="A276" s="60" t="s">
        <v>342</v>
      </c>
      <c r="B276" s="61">
        <v>24.312733862061361</v>
      </c>
      <c r="C276" s="61">
        <v>24.920003461531071</v>
      </c>
      <c r="D276" s="62">
        <v>5.1412931629489698E-2</v>
      </c>
      <c r="E276" s="62">
        <v>0.60726959946970993</v>
      </c>
    </row>
    <row r="277" spans="1:5">
      <c r="A277" s="60" t="s">
        <v>343</v>
      </c>
      <c r="B277" s="61">
        <v>24.943246400042895</v>
      </c>
      <c r="C277" s="61">
        <v>25.555139963576938</v>
      </c>
      <c r="D277" s="62">
        <v>4.9212410716111203E-2</v>
      </c>
      <c r="E277" s="62">
        <v>0.61189356353404278</v>
      </c>
    </row>
    <row r="278" spans="1:5">
      <c r="A278" s="60" t="s">
        <v>344</v>
      </c>
      <c r="B278" s="61">
        <v>24.075225753777129</v>
      </c>
      <c r="C278" s="61">
        <v>24.687264778409808</v>
      </c>
      <c r="D278" s="62">
        <v>1.0620399818742E-2</v>
      </c>
      <c r="E278" s="62">
        <v>0.61203902463267923</v>
      </c>
    </row>
    <row r="279" spans="1:5">
      <c r="A279" s="60" t="s">
        <v>345</v>
      </c>
      <c r="B279" s="61">
        <v>22.764253828933196</v>
      </c>
      <c r="C279" s="61">
        <v>23.377663871366241</v>
      </c>
      <c r="D279" s="62">
        <v>4.1778263008510402E-3</v>
      </c>
      <c r="E279" s="62">
        <v>0.61341004243304553</v>
      </c>
    </row>
    <row r="280" spans="1:5">
      <c r="A280" s="60" t="s">
        <v>346</v>
      </c>
      <c r="B280" s="61">
        <v>22.72968640980363</v>
      </c>
      <c r="C280" s="61">
        <v>23.343905967630405</v>
      </c>
      <c r="D280" s="62">
        <v>1.9040869235764999E-3</v>
      </c>
      <c r="E280" s="62">
        <v>0.61421955782677529</v>
      </c>
    </row>
    <row r="281" spans="1:5">
      <c r="A281" s="60" t="s">
        <v>347</v>
      </c>
      <c r="B281" s="61">
        <v>23.626247885877163</v>
      </c>
      <c r="C281" s="61">
        <v>24.244872907590338</v>
      </c>
      <c r="D281" s="62">
        <v>9.0523983042334003E-3</v>
      </c>
      <c r="E281" s="62">
        <v>0.61862502171317502</v>
      </c>
    </row>
    <row r="282" spans="1:5">
      <c r="A282" s="60" t="s">
        <v>348</v>
      </c>
      <c r="B282" s="61">
        <v>22.827445206080995</v>
      </c>
      <c r="C282" s="61">
        <v>23.447828947005274</v>
      </c>
      <c r="D282" s="62">
        <v>3.1031454007613E-2</v>
      </c>
      <c r="E282" s="62">
        <v>0.62038374092427873</v>
      </c>
    </row>
    <row r="283" spans="1:5">
      <c r="A283" s="60" t="s">
        <v>349</v>
      </c>
      <c r="B283" s="61">
        <v>24.763686610363127</v>
      </c>
      <c r="C283" s="61">
        <v>25.386227694239938</v>
      </c>
      <c r="D283" s="62">
        <v>2.11928912089802E-2</v>
      </c>
      <c r="E283" s="62">
        <v>0.62254108387681129</v>
      </c>
    </row>
    <row r="284" spans="1:5">
      <c r="A284" s="60" t="s">
        <v>350</v>
      </c>
      <c r="B284" s="61">
        <v>20.142528087560656</v>
      </c>
      <c r="C284" s="61">
        <v>20.767952046835234</v>
      </c>
      <c r="D284" s="62">
        <v>3.8561105424842201E-2</v>
      </c>
      <c r="E284" s="62">
        <v>0.62542395927457761</v>
      </c>
    </row>
    <row r="285" spans="1:5">
      <c r="A285" s="60" t="s">
        <v>351</v>
      </c>
      <c r="B285" s="61">
        <v>24.645738961403563</v>
      </c>
      <c r="C285" s="61">
        <v>25.273476669510142</v>
      </c>
      <c r="D285" s="62">
        <v>1.04752909468108E-2</v>
      </c>
      <c r="E285" s="62">
        <v>0.62773770810657936</v>
      </c>
    </row>
    <row r="286" spans="1:5">
      <c r="A286" s="60" t="s">
        <v>352</v>
      </c>
      <c r="B286" s="61">
        <v>23.222459732085394</v>
      </c>
      <c r="C286" s="61">
        <v>23.85351256784114</v>
      </c>
      <c r="D286" s="62">
        <v>1.2438998837386099E-2</v>
      </c>
      <c r="E286" s="62">
        <v>0.63105283575574589</v>
      </c>
    </row>
    <row r="287" spans="1:5">
      <c r="A287" s="60" t="s">
        <v>353</v>
      </c>
      <c r="B287" s="61">
        <v>23.45599279135023</v>
      </c>
      <c r="C287" s="61">
        <v>24.090918786396475</v>
      </c>
      <c r="D287" s="62">
        <v>5.2250515695711201E-2</v>
      </c>
      <c r="E287" s="62">
        <v>0.63492599504624536</v>
      </c>
    </row>
    <row r="288" spans="1:5">
      <c r="A288" s="60" t="s">
        <v>354</v>
      </c>
      <c r="B288" s="61">
        <v>22.012383350295028</v>
      </c>
      <c r="C288" s="61">
        <v>22.653390822467472</v>
      </c>
      <c r="D288" s="62">
        <v>2.4102424144380501E-2</v>
      </c>
      <c r="E288" s="62">
        <v>0.64100747217244347</v>
      </c>
    </row>
    <row r="289" spans="1:5">
      <c r="A289" s="60" t="s">
        <v>355</v>
      </c>
      <c r="B289" s="61">
        <v>24.140600914470962</v>
      </c>
      <c r="C289" s="61">
        <v>24.786317151987575</v>
      </c>
      <c r="D289" s="62">
        <v>9.4688080798881104E-3</v>
      </c>
      <c r="E289" s="62">
        <v>0.64571623751661278</v>
      </c>
    </row>
    <row r="290" spans="1:5">
      <c r="A290" s="60" t="s">
        <v>356</v>
      </c>
      <c r="B290" s="61">
        <v>28.884723621389426</v>
      </c>
      <c r="C290" s="61">
        <v>29.535131944010974</v>
      </c>
      <c r="D290" s="62">
        <v>1.9740493150716E-2</v>
      </c>
      <c r="E290" s="62">
        <v>0.6504083226215478</v>
      </c>
    </row>
    <row r="291" spans="1:5">
      <c r="A291" s="60" t="s">
        <v>357</v>
      </c>
      <c r="B291" s="61">
        <v>24.858215071462393</v>
      </c>
      <c r="C291" s="61">
        <v>25.510429029396175</v>
      </c>
      <c r="D291" s="62">
        <v>1.8377205814105801E-2</v>
      </c>
      <c r="E291" s="62">
        <v>0.65221395793378178</v>
      </c>
    </row>
    <row r="292" spans="1:5">
      <c r="A292" s="60" t="s">
        <v>358</v>
      </c>
      <c r="B292" s="61">
        <v>29.393237523672259</v>
      </c>
      <c r="C292" s="61">
        <v>30.047437608871309</v>
      </c>
      <c r="D292" s="62">
        <v>2.2169835693373999E-2</v>
      </c>
      <c r="E292" s="62">
        <v>0.65420008519905082</v>
      </c>
    </row>
    <row r="293" spans="1:5">
      <c r="A293" s="60" t="s">
        <v>359</v>
      </c>
      <c r="B293" s="61">
        <v>24.63238503582183</v>
      </c>
      <c r="C293" s="61">
        <v>25.287693487733275</v>
      </c>
      <c r="D293" s="62">
        <v>5.5450699252606699E-3</v>
      </c>
      <c r="E293" s="62">
        <v>0.65530845191144493</v>
      </c>
    </row>
    <row r="294" spans="1:5">
      <c r="A294" s="60" t="s">
        <v>360</v>
      </c>
      <c r="B294" s="61">
        <v>28.298654151694496</v>
      </c>
      <c r="C294" s="61">
        <v>28.956441345605004</v>
      </c>
      <c r="D294" s="62">
        <v>1.63320716277317E-2</v>
      </c>
      <c r="E294" s="62">
        <v>0.65778719391050799</v>
      </c>
    </row>
    <row r="295" spans="1:5">
      <c r="A295" s="60" t="s">
        <v>361</v>
      </c>
      <c r="B295" s="61">
        <v>26.215562972242964</v>
      </c>
      <c r="C295" s="61">
        <v>26.878633710072474</v>
      </c>
      <c r="D295" s="62">
        <v>1.45858660718402E-2</v>
      </c>
      <c r="E295" s="62">
        <v>0.66307073782951065</v>
      </c>
    </row>
    <row r="296" spans="1:5">
      <c r="A296" s="60" t="s">
        <v>362</v>
      </c>
      <c r="B296" s="61">
        <v>25.425254653155061</v>
      </c>
      <c r="C296" s="61">
        <v>26.088524302659039</v>
      </c>
      <c r="D296" s="62">
        <v>5.41613602500056E-3</v>
      </c>
      <c r="E296" s="62">
        <v>0.66326964950397738</v>
      </c>
    </row>
    <row r="297" spans="1:5">
      <c r="A297" s="60" t="s">
        <v>363</v>
      </c>
      <c r="B297" s="61">
        <v>22.441593160275328</v>
      </c>
      <c r="C297" s="61">
        <v>23.105985600876537</v>
      </c>
      <c r="D297" s="62">
        <v>5.1515349626245502E-2</v>
      </c>
      <c r="E297" s="62">
        <v>0.66439244060120828</v>
      </c>
    </row>
    <row r="298" spans="1:5">
      <c r="A298" s="60" t="s">
        <v>364</v>
      </c>
      <c r="B298" s="61">
        <v>24.721036509548863</v>
      </c>
      <c r="C298" s="61">
        <v>25.386450600389608</v>
      </c>
      <c r="D298" s="62">
        <v>1.8377205814105801E-2</v>
      </c>
      <c r="E298" s="62">
        <v>0.66541409084074488</v>
      </c>
    </row>
    <row r="299" spans="1:5">
      <c r="A299" s="60" t="s">
        <v>365</v>
      </c>
      <c r="B299" s="61">
        <v>28.483994119336497</v>
      </c>
      <c r="C299" s="61">
        <v>29.152095937105404</v>
      </c>
      <c r="D299" s="62">
        <v>3.7299796281310103E-2</v>
      </c>
      <c r="E299" s="62">
        <v>0.66810181776890687</v>
      </c>
    </row>
    <row r="300" spans="1:5">
      <c r="A300" s="60" t="s">
        <v>366</v>
      </c>
      <c r="B300" s="61">
        <v>25.748313914057633</v>
      </c>
      <c r="C300" s="61">
        <v>26.424012535969769</v>
      </c>
      <c r="D300" s="62">
        <v>2.3222350769859498E-2</v>
      </c>
      <c r="E300" s="62">
        <v>0.67569862191213659</v>
      </c>
    </row>
    <row r="301" spans="1:5">
      <c r="A301" s="60" t="s">
        <v>367</v>
      </c>
      <c r="B301" s="61">
        <v>21.200931045298724</v>
      </c>
      <c r="C301" s="61">
        <v>21.878013165185575</v>
      </c>
      <c r="D301" s="62">
        <v>6.3272408159291702E-3</v>
      </c>
      <c r="E301" s="62">
        <v>0.67708211988685107</v>
      </c>
    </row>
    <row r="302" spans="1:5">
      <c r="A302" s="60" t="s">
        <v>368</v>
      </c>
      <c r="B302" s="61">
        <v>22.267935110745224</v>
      </c>
      <c r="C302" s="61">
        <v>22.946443375632299</v>
      </c>
      <c r="D302" s="62">
        <v>2.86305579812688E-2</v>
      </c>
      <c r="E302" s="62">
        <v>0.67850826488707483</v>
      </c>
    </row>
    <row r="303" spans="1:5">
      <c r="A303" s="60" t="s">
        <v>369</v>
      </c>
      <c r="B303" s="61">
        <v>24.968833962515575</v>
      </c>
      <c r="C303" s="61">
        <v>25.650734325112939</v>
      </c>
      <c r="D303" s="62">
        <v>2.6343092478395301E-2</v>
      </c>
      <c r="E303" s="62">
        <v>0.68190036259736431</v>
      </c>
    </row>
    <row r="304" spans="1:5">
      <c r="A304" s="60" t="s">
        <v>370</v>
      </c>
      <c r="B304" s="61">
        <v>24.528965241019364</v>
      </c>
      <c r="C304" s="61">
        <v>25.21513837780364</v>
      </c>
      <c r="D304" s="62">
        <v>2.7941074138364198E-2</v>
      </c>
      <c r="E304" s="62">
        <v>0.68617313678427649</v>
      </c>
    </row>
    <row r="305" spans="1:5">
      <c r="A305" s="60" t="s">
        <v>371</v>
      </c>
      <c r="B305" s="61">
        <v>23.639442821495631</v>
      </c>
      <c r="C305" s="61">
        <v>24.329072860683638</v>
      </c>
      <c r="D305" s="62">
        <v>1.8651997149337199E-2</v>
      </c>
      <c r="E305" s="62">
        <v>0.6896300391880068</v>
      </c>
    </row>
    <row r="306" spans="1:5">
      <c r="A306" s="60" t="s">
        <v>372</v>
      </c>
      <c r="B306" s="61">
        <v>23.255569321376765</v>
      </c>
      <c r="C306" s="61">
        <v>23.948510644342843</v>
      </c>
      <c r="D306" s="62">
        <v>8.7040269766515393E-3</v>
      </c>
      <c r="E306" s="62">
        <v>0.69294132296607813</v>
      </c>
    </row>
    <row r="307" spans="1:5">
      <c r="A307" s="60" t="s">
        <v>373</v>
      </c>
      <c r="B307" s="61">
        <v>28.366068028699697</v>
      </c>
      <c r="C307" s="61">
        <v>29.063097168717707</v>
      </c>
      <c r="D307" s="62">
        <v>3.6670839813199602E-2</v>
      </c>
      <c r="E307" s="62">
        <v>0.6970291400180102</v>
      </c>
    </row>
    <row r="308" spans="1:5">
      <c r="A308" s="60" t="s">
        <v>374</v>
      </c>
      <c r="B308" s="61">
        <v>24.242926970667927</v>
      </c>
      <c r="C308" s="61">
        <v>24.941737477185509</v>
      </c>
      <c r="D308" s="62">
        <v>3.6670839813199602E-2</v>
      </c>
      <c r="E308" s="62">
        <v>0.69881050651758159</v>
      </c>
    </row>
    <row r="309" spans="1:5">
      <c r="A309" s="60" t="s">
        <v>375</v>
      </c>
      <c r="B309" s="61">
        <v>23.029386760712157</v>
      </c>
      <c r="C309" s="61">
        <v>23.728519764858039</v>
      </c>
      <c r="D309" s="62">
        <v>2.2676416440374401E-2</v>
      </c>
      <c r="E309" s="62">
        <v>0.69913300414588164</v>
      </c>
    </row>
    <row r="310" spans="1:5">
      <c r="A310" s="60" t="s">
        <v>376</v>
      </c>
      <c r="B310" s="61">
        <v>22.33756328719403</v>
      </c>
      <c r="C310" s="61">
        <v>23.038154182298808</v>
      </c>
      <c r="D310" s="62">
        <v>2.2866165210474802E-2</v>
      </c>
      <c r="E310" s="62">
        <v>0.7005908951047779</v>
      </c>
    </row>
    <row r="311" spans="1:5">
      <c r="A311" s="60" t="s">
        <v>377</v>
      </c>
      <c r="B311" s="61">
        <v>23.674697355793828</v>
      </c>
      <c r="C311" s="61">
        <v>24.378231626517074</v>
      </c>
      <c r="D311" s="62">
        <v>2.6138906016983099E-2</v>
      </c>
      <c r="E311" s="62">
        <v>0.70353427072324592</v>
      </c>
    </row>
    <row r="312" spans="1:5">
      <c r="A312" s="60" t="s">
        <v>378</v>
      </c>
      <c r="B312" s="61">
        <v>25.347185872572627</v>
      </c>
      <c r="C312" s="61">
        <v>26.052703006589908</v>
      </c>
      <c r="D312" s="62">
        <v>5.1957456377659902E-2</v>
      </c>
      <c r="E312" s="62">
        <v>0.70551713401728122</v>
      </c>
    </row>
    <row r="313" spans="1:5">
      <c r="A313" s="60" t="s">
        <v>379</v>
      </c>
      <c r="B313" s="61">
        <v>22.167737202252773</v>
      </c>
      <c r="C313" s="61">
        <v>22.87450562390184</v>
      </c>
      <c r="D313" s="62">
        <v>3.6701294885910299E-2</v>
      </c>
      <c r="E313" s="62">
        <v>0.70676842164906617</v>
      </c>
    </row>
    <row r="314" spans="1:5">
      <c r="A314" s="60" t="s">
        <v>380</v>
      </c>
      <c r="B314" s="61">
        <v>24.008639052218797</v>
      </c>
      <c r="C314" s="61">
        <v>24.718550117763105</v>
      </c>
      <c r="D314" s="62">
        <v>1.52014970221229E-3</v>
      </c>
      <c r="E314" s="62">
        <v>0.70991106554430772</v>
      </c>
    </row>
    <row r="315" spans="1:5">
      <c r="A315" s="60" t="s">
        <v>381</v>
      </c>
      <c r="B315" s="61">
        <v>22.790072798740574</v>
      </c>
      <c r="C315" s="61">
        <v>23.503144488206541</v>
      </c>
      <c r="D315" s="62">
        <v>3.6670839813199602E-2</v>
      </c>
      <c r="E315" s="62">
        <v>0.71307168946596633</v>
      </c>
    </row>
    <row r="316" spans="1:5">
      <c r="A316" s="60" t="s">
        <v>382</v>
      </c>
      <c r="B316" s="61">
        <v>22.613504621972861</v>
      </c>
      <c r="C316" s="61">
        <v>23.327436600294572</v>
      </c>
      <c r="D316" s="62">
        <v>5.3044013794977703E-2</v>
      </c>
      <c r="E316" s="62">
        <v>0.7139319783217104</v>
      </c>
    </row>
    <row r="317" spans="1:5">
      <c r="A317" s="60" t="s">
        <v>383</v>
      </c>
      <c r="B317" s="61">
        <v>27.208837358975597</v>
      </c>
      <c r="C317" s="61">
        <v>27.923445229139375</v>
      </c>
      <c r="D317" s="62">
        <v>2.86305579812688E-2</v>
      </c>
      <c r="E317" s="62">
        <v>0.71460787016377836</v>
      </c>
    </row>
    <row r="318" spans="1:5">
      <c r="A318" s="60" t="s">
        <v>384</v>
      </c>
      <c r="B318" s="61">
        <v>27.661873116881726</v>
      </c>
      <c r="C318" s="61">
        <v>28.378200201297144</v>
      </c>
      <c r="D318" s="62">
        <v>3.4257725741273302E-2</v>
      </c>
      <c r="E318" s="62">
        <v>0.71632708441541837</v>
      </c>
    </row>
    <row r="319" spans="1:5">
      <c r="A319" s="60" t="s">
        <v>385</v>
      </c>
      <c r="B319" s="61">
        <v>23.430906019964166</v>
      </c>
      <c r="C319" s="61">
        <v>24.149423945960908</v>
      </c>
      <c r="D319" s="62">
        <v>1.5911191902705801E-2</v>
      </c>
      <c r="E319" s="62">
        <v>0.71851792599674269</v>
      </c>
    </row>
    <row r="320" spans="1:5">
      <c r="A320" s="60" t="s">
        <v>386</v>
      </c>
      <c r="B320" s="61">
        <v>22.913509170961628</v>
      </c>
      <c r="C320" s="61">
        <v>23.632730244247242</v>
      </c>
      <c r="D320" s="62">
        <v>1.8153600166352601E-2</v>
      </c>
      <c r="E320" s="62">
        <v>0.71922107328561324</v>
      </c>
    </row>
    <row r="321" spans="1:5">
      <c r="A321" s="60" t="s">
        <v>387</v>
      </c>
      <c r="B321" s="61">
        <v>23.797932643412164</v>
      </c>
      <c r="C321" s="61">
        <v>24.520201577250607</v>
      </c>
      <c r="D321" s="62">
        <v>2.3946742190109099E-2</v>
      </c>
      <c r="E321" s="62">
        <v>0.72226893383844271</v>
      </c>
    </row>
    <row r="322" spans="1:5">
      <c r="A322" s="60" t="s">
        <v>388</v>
      </c>
      <c r="B322" s="61">
        <v>23.441988248197195</v>
      </c>
      <c r="C322" s="61">
        <v>24.16517324447334</v>
      </c>
      <c r="D322" s="62">
        <v>1.6968026869859602E-2</v>
      </c>
      <c r="E322" s="62">
        <v>0.72318499627614585</v>
      </c>
    </row>
    <row r="323" spans="1:5">
      <c r="A323" s="60" t="s">
        <v>389</v>
      </c>
      <c r="B323" s="61">
        <v>23.004762052828596</v>
      </c>
      <c r="C323" s="61">
        <v>23.729428964833541</v>
      </c>
      <c r="D323" s="62">
        <v>2.92219157699618E-2</v>
      </c>
      <c r="E323" s="62">
        <v>0.72466691200494537</v>
      </c>
    </row>
    <row r="324" spans="1:5">
      <c r="A324" s="60" t="s">
        <v>390</v>
      </c>
      <c r="B324" s="61">
        <v>29.769117420046197</v>
      </c>
      <c r="C324" s="61">
        <v>30.494232455932309</v>
      </c>
      <c r="D324" s="62">
        <v>2.1764504450725301E-2</v>
      </c>
      <c r="E324" s="62">
        <v>0.72511503588611248</v>
      </c>
    </row>
    <row r="325" spans="1:5">
      <c r="A325" s="60" t="s">
        <v>391</v>
      </c>
      <c r="B325" s="61">
        <v>23.239385971454396</v>
      </c>
      <c r="C325" s="61">
        <v>23.96459506246951</v>
      </c>
      <c r="D325" s="62">
        <v>2.69598551333603E-2</v>
      </c>
      <c r="E325" s="62">
        <v>0.72520909101511322</v>
      </c>
    </row>
    <row r="326" spans="1:5">
      <c r="A326" s="60" t="s">
        <v>392</v>
      </c>
      <c r="B326" s="61">
        <v>22.793381513041997</v>
      </c>
      <c r="C326" s="61">
        <v>23.519893981737042</v>
      </c>
      <c r="D326" s="62">
        <v>2.2750420755478801E-2</v>
      </c>
      <c r="E326" s="62">
        <v>0.72651246869504504</v>
      </c>
    </row>
    <row r="327" spans="1:5">
      <c r="A327" s="60" t="s">
        <v>393</v>
      </c>
      <c r="B327" s="61">
        <v>23.198844323604163</v>
      </c>
      <c r="C327" s="61">
        <v>23.928746197383237</v>
      </c>
      <c r="D327" s="62">
        <v>2.78991586473115E-2</v>
      </c>
      <c r="E327" s="62">
        <v>0.7299018737790739</v>
      </c>
    </row>
    <row r="328" spans="1:5">
      <c r="A328" s="60" t="s">
        <v>394</v>
      </c>
      <c r="B328" s="61">
        <v>26.811996746217453</v>
      </c>
      <c r="C328" s="61">
        <v>27.545714371733183</v>
      </c>
      <c r="D328" s="62">
        <v>5.1085293138172901E-2</v>
      </c>
      <c r="E328" s="62">
        <v>0.73371762551573028</v>
      </c>
    </row>
    <row r="329" spans="1:5">
      <c r="A329" s="60" t="s">
        <v>395</v>
      </c>
      <c r="B329" s="61">
        <v>20.853916511782462</v>
      </c>
      <c r="C329" s="61">
        <v>21.594428415365549</v>
      </c>
      <c r="D329" s="62">
        <v>3.6731844750178697E-2</v>
      </c>
      <c r="E329" s="62">
        <v>0.74051190358308716</v>
      </c>
    </row>
    <row r="330" spans="1:5">
      <c r="A330" s="60" t="s">
        <v>396</v>
      </c>
      <c r="B330" s="61">
        <v>23.606315585810762</v>
      </c>
      <c r="C330" s="61">
        <v>24.346880305768575</v>
      </c>
      <c r="D330" s="62">
        <v>1.8377205814105801E-2</v>
      </c>
      <c r="E330" s="62">
        <v>0.74056471995781337</v>
      </c>
    </row>
    <row r="331" spans="1:5">
      <c r="A331" s="60" t="s">
        <v>397</v>
      </c>
      <c r="B331" s="61">
        <v>20.764309855844626</v>
      </c>
      <c r="C331" s="61">
        <v>21.505150881088035</v>
      </c>
      <c r="D331" s="62">
        <v>2.39073623347613E-2</v>
      </c>
      <c r="E331" s="62">
        <v>0.74084102524340878</v>
      </c>
    </row>
    <row r="332" spans="1:5">
      <c r="A332" s="60" t="s">
        <v>398</v>
      </c>
      <c r="B332" s="61">
        <v>22.758060520412926</v>
      </c>
      <c r="C332" s="61">
        <v>23.501412106637975</v>
      </c>
      <c r="D332" s="62">
        <v>3.9920686414458603E-2</v>
      </c>
      <c r="E332" s="62">
        <v>0.74335158622504949</v>
      </c>
    </row>
    <row r="333" spans="1:5">
      <c r="A333" s="60" t="s">
        <v>399</v>
      </c>
      <c r="B333" s="61">
        <v>24.228872257874027</v>
      </c>
      <c r="C333" s="61">
        <v>24.974355591315671</v>
      </c>
      <c r="D333" s="62">
        <v>6.3272408159291702E-3</v>
      </c>
      <c r="E333" s="62">
        <v>0.74548333344164419</v>
      </c>
    </row>
    <row r="334" spans="1:5">
      <c r="A334" s="60" t="s">
        <v>400</v>
      </c>
      <c r="B334" s="61">
        <v>24.243233221329461</v>
      </c>
      <c r="C334" s="61">
        <v>24.991172550782576</v>
      </c>
      <c r="D334" s="62">
        <v>5.4060631137367997E-2</v>
      </c>
      <c r="E334" s="62">
        <v>0.74793932945311425</v>
      </c>
    </row>
    <row r="335" spans="1:5">
      <c r="A335" s="60" t="s">
        <v>401</v>
      </c>
      <c r="B335" s="61">
        <v>27.291649123680028</v>
      </c>
      <c r="C335" s="61">
        <v>28.042476764864904</v>
      </c>
      <c r="D335" s="62">
        <v>1.21205007314612E-2</v>
      </c>
      <c r="E335" s="62">
        <v>0.75082764118487688</v>
      </c>
    </row>
    <row r="336" spans="1:5">
      <c r="A336" s="60" t="s">
        <v>402</v>
      </c>
      <c r="B336" s="61">
        <v>22.03386945255113</v>
      </c>
      <c r="C336" s="61">
        <v>22.786438118667274</v>
      </c>
      <c r="D336" s="62">
        <v>3.9072785983088797E-2</v>
      </c>
      <c r="E336" s="62">
        <v>0.7525686661161437</v>
      </c>
    </row>
    <row r="337" spans="1:5">
      <c r="A337" s="60" t="s">
        <v>403</v>
      </c>
      <c r="B337" s="61">
        <v>23.983881208833157</v>
      </c>
      <c r="C337" s="61">
        <v>24.736634685821006</v>
      </c>
      <c r="D337" s="62">
        <v>2.3914006943177302E-2</v>
      </c>
      <c r="E337" s="62">
        <v>0.75275347698784856</v>
      </c>
    </row>
    <row r="338" spans="1:5">
      <c r="A338" s="60" t="s">
        <v>404</v>
      </c>
      <c r="B338" s="61">
        <v>26.323963132196997</v>
      </c>
      <c r="C338" s="61">
        <v>27.079004924754305</v>
      </c>
      <c r="D338" s="62">
        <v>1.48230071493502E-2</v>
      </c>
      <c r="E338" s="62">
        <v>0.75504179255730719</v>
      </c>
    </row>
    <row r="339" spans="1:5">
      <c r="A339" s="60" t="s">
        <v>405</v>
      </c>
      <c r="B339" s="61">
        <v>22.049918662912773</v>
      </c>
      <c r="C339" s="61">
        <v>22.805965849109771</v>
      </c>
      <c r="D339" s="62">
        <v>3.4366576548335297E-2</v>
      </c>
      <c r="E339" s="62">
        <v>0.75604718619699796</v>
      </c>
    </row>
    <row r="340" spans="1:5">
      <c r="A340" s="60" t="s">
        <v>406</v>
      </c>
      <c r="B340" s="61">
        <v>24.009539686992095</v>
      </c>
      <c r="C340" s="61">
        <v>24.766382047450936</v>
      </c>
      <c r="D340" s="62">
        <v>3.9746334186599001E-2</v>
      </c>
      <c r="E340" s="62">
        <v>0.75684236045884035</v>
      </c>
    </row>
    <row r="341" spans="1:5">
      <c r="A341" s="60" t="s">
        <v>407</v>
      </c>
      <c r="B341" s="61">
        <v>23.776120913008729</v>
      </c>
      <c r="C341" s="61">
        <v>24.535025591521276</v>
      </c>
      <c r="D341" s="62">
        <v>2.0640366514494499E-2</v>
      </c>
      <c r="E341" s="62">
        <v>0.75890467851254684</v>
      </c>
    </row>
    <row r="342" spans="1:5">
      <c r="A342" s="60" t="s">
        <v>408</v>
      </c>
      <c r="B342" s="61">
        <v>22.575496429585794</v>
      </c>
      <c r="C342" s="61">
        <v>23.334651977786177</v>
      </c>
      <c r="D342" s="62">
        <v>2.63689016201228E-2</v>
      </c>
      <c r="E342" s="62">
        <v>0.75915554820038267</v>
      </c>
    </row>
    <row r="343" spans="1:5">
      <c r="A343" s="60" t="s">
        <v>409</v>
      </c>
      <c r="B343" s="61">
        <v>24.074542935946795</v>
      </c>
      <c r="C343" s="61">
        <v>24.835713999735503</v>
      </c>
      <c r="D343" s="62">
        <v>7.7770424824141803E-3</v>
      </c>
      <c r="E343" s="62">
        <v>0.76117106378870858</v>
      </c>
    </row>
    <row r="344" spans="1:5">
      <c r="A344" s="60" t="s">
        <v>410</v>
      </c>
      <c r="B344" s="61">
        <v>25.004926295993197</v>
      </c>
      <c r="C344" s="61">
        <v>25.767000224532438</v>
      </c>
      <c r="D344" s="62">
        <v>1.03440189442095E-2</v>
      </c>
      <c r="E344" s="62">
        <v>0.76207392853924105</v>
      </c>
    </row>
    <row r="345" spans="1:5">
      <c r="A345" s="60" t="s">
        <v>411</v>
      </c>
      <c r="B345" s="61">
        <v>23.574421583694861</v>
      </c>
      <c r="C345" s="61">
        <v>24.339211600236478</v>
      </c>
      <c r="D345" s="62">
        <v>3.0010458871803099E-2</v>
      </c>
      <c r="E345" s="62">
        <v>0.76479001654161749</v>
      </c>
    </row>
    <row r="346" spans="1:5">
      <c r="A346" s="60" t="s">
        <v>412</v>
      </c>
      <c r="B346" s="61">
        <v>22.673526380974124</v>
      </c>
      <c r="C346" s="61">
        <v>23.445210763218711</v>
      </c>
      <c r="D346" s="62">
        <v>2.1378313917938901E-2</v>
      </c>
      <c r="E346" s="62">
        <v>0.77168438224458669</v>
      </c>
    </row>
    <row r="347" spans="1:5">
      <c r="A347" s="60" t="s">
        <v>413</v>
      </c>
      <c r="B347" s="61">
        <v>22.754818255746898</v>
      </c>
      <c r="C347" s="61">
        <v>23.537555047407288</v>
      </c>
      <c r="D347" s="62">
        <v>5.3179043411969301E-2</v>
      </c>
      <c r="E347" s="62">
        <v>0.78273679166039045</v>
      </c>
    </row>
    <row r="348" spans="1:5">
      <c r="A348" s="60" t="s">
        <v>414</v>
      </c>
      <c r="B348" s="61">
        <v>21.993629952385295</v>
      </c>
      <c r="C348" s="61">
        <v>22.777831104267584</v>
      </c>
      <c r="D348" s="62">
        <v>4.9415419343700903E-2</v>
      </c>
      <c r="E348" s="62">
        <v>0.78420115188228934</v>
      </c>
    </row>
    <row r="349" spans="1:5">
      <c r="A349" s="60" t="s">
        <v>415</v>
      </c>
      <c r="B349" s="61">
        <v>21.888621327763303</v>
      </c>
      <c r="C349" s="61">
        <v>22.673241473941772</v>
      </c>
      <c r="D349" s="62">
        <v>4.1684939563522698E-2</v>
      </c>
      <c r="E349" s="62">
        <v>0.78462014617846876</v>
      </c>
    </row>
    <row r="350" spans="1:5">
      <c r="A350" s="60" t="s">
        <v>416</v>
      </c>
      <c r="B350" s="61">
        <v>24.740671546508732</v>
      </c>
      <c r="C350" s="61">
        <v>25.525770682522936</v>
      </c>
      <c r="D350" s="62">
        <v>1.25678155297129E-2</v>
      </c>
      <c r="E350" s="62">
        <v>0.78509913601420322</v>
      </c>
    </row>
    <row r="351" spans="1:5">
      <c r="A351" s="60" t="s">
        <v>417</v>
      </c>
      <c r="B351" s="61">
        <v>21.591425818654397</v>
      </c>
      <c r="C351" s="61">
        <v>22.376585051628741</v>
      </c>
      <c r="D351" s="62">
        <v>5.6430970862998203E-3</v>
      </c>
      <c r="E351" s="62">
        <v>0.78515923297434398</v>
      </c>
    </row>
    <row r="352" spans="1:5">
      <c r="A352" s="60" t="s">
        <v>418</v>
      </c>
      <c r="B352" s="61">
        <v>22.876330812846163</v>
      </c>
      <c r="C352" s="61">
        <v>23.662781848881007</v>
      </c>
      <c r="D352" s="62">
        <v>4.9535185691263701E-2</v>
      </c>
      <c r="E352" s="62">
        <v>0.78645103603484401</v>
      </c>
    </row>
    <row r="353" spans="1:5">
      <c r="A353" s="60" t="s">
        <v>419</v>
      </c>
      <c r="B353" s="61">
        <v>24.258369616890729</v>
      </c>
      <c r="C353" s="61">
        <v>25.045899903127808</v>
      </c>
      <c r="D353" s="62">
        <v>9.7853699324910708E-3</v>
      </c>
      <c r="E353" s="62">
        <v>0.78753028623707877</v>
      </c>
    </row>
    <row r="354" spans="1:5">
      <c r="A354" s="60" t="s">
        <v>420</v>
      </c>
      <c r="B354" s="61">
        <v>29.853708746184964</v>
      </c>
      <c r="C354" s="61">
        <v>30.64523422456384</v>
      </c>
      <c r="D354" s="62">
        <v>2.6093030388281899E-2</v>
      </c>
      <c r="E354" s="62">
        <v>0.7915254783788761</v>
      </c>
    </row>
    <row r="355" spans="1:5">
      <c r="A355" s="60" t="s">
        <v>421</v>
      </c>
      <c r="B355" s="61">
        <v>29.303027610640527</v>
      </c>
      <c r="C355" s="61">
        <v>30.09521350389431</v>
      </c>
      <c r="D355" s="62">
        <v>8.7040269766515393E-3</v>
      </c>
      <c r="E355" s="62">
        <v>0.79218589325378375</v>
      </c>
    </row>
    <row r="356" spans="1:5">
      <c r="A356" s="60" t="s">
        <v>422</v>
      </c>
      <c r="B356" s="61">
        <v>25.182818338508095</v>
      </c>
      <c r="C356" s="61">
        <v>25.975064908025143</v>
      </c>
      <c r="D356" s="62">
        <v>3.5083056607040398E-2</v>
      </c>
      <c r="E356" s="62">
        <v>0.79224656951704731</v>
      </c>
    </row>
    <row r="357" spans="1:5">
      <c r="A357" s="60" t="s">
        <v>423</v>
      </c>
      <c r="B357" s="61">
        <v>23.633513942204399</v>
      </c>
      <c r="C357" s="61">
        <v>24.427490840976443</v>
      </c>
      <c r="D357" s="62">
        <v>1.0620399818742E-2</v>
      </c>
      <c r="E357" s="62">
        <v>0.79397689877204414</v>
      </c>
    </row>
    <row r="358" spans="1:5">
      <c r="A358" s="60" t="s">
        <v>424</v>
      </c>
      <c r="B358" s="61">
        <v>24.224107161024527</v>
      </c>
      <c r="C358" s="61">
        <v>25.021456710569407</v>
      </c>
      <c r="D358" s="62">
        <v>3.0412160967399699E-2</v>
      </c>
      <c r="E358" s="62">
        <v>0.79734954954487947</v>
      </c>
    </row>
    <row r="359" spans="1:5">
      <c r="A359" s="60" t="s">
        <v>425</v>
      </c>
      <c r="B359" s="61">
        <v>23.132651905348396</v>
      </c>
      <c r="C359" s="61">
        <v>23.934171773117839</v>
      </c>
      <c r="D359" s="62">
        <v>1.81300457881679E-2</v>
      </c>
      <c r="E359" s="62">
        <v>0.80151986776944284</v>
      </c>
    </row>
    <row r="360" spans="1:5">
      <c r="A360" s="60" t="s">
        <v>426</v>
      </c>
      <c r="B360" s="61">
        <v>27.329378524767062</v>
      </c>
      <c r="C360" s="61">
        <v>28.135121798046907</v>
      </c>
      <c r="D360" s="62">
        <v>6.4856913750646998E-3</v>
      </c>
      <c r="E360" s="62">
        <v>0.80574327327984463</v>
      </c>
    </row>
    <row r="361" spans="1:5">
      <c r="A361" s="60" t="s">
        <v>427</v>
      </c>
      <c r="B361" s="61">
        <v>27.386288198023863</v>
      </c>
      <c r="C361" s="61">
        <v>28.195183459022644</v>
      </c>
      <c r="D361" s="62">
        <v>3.0163431298596201E-2</v>
      </c>
      <c r="E361" s="62">
        <v>0.8088952609987814</v>
      </c>
    </row>
    <row r="362" spans="1:5">
      <c r="A362" s="60" t="s">
        <v>428</v>
      </c>
      <c r="B362" s="61">
        <v>23.661546037264497</v>
      </c>
      <c r="C362" s="61">
        <v>24.472539862513973</v>
      </c>
      <c r="D362" s="62">
        <v>3.9594111392227703E-2</v>
      </c>
      <c r="E362" s="62">
        <v>0.81099382524947572</v>
      </c>
    </row>
    <row r="363" spans="1:5">
      <c r="A363" s="60" t="s">
        <v>429</v>
      </c>
      <c r="B363" s="61">
        <v>27.332993475855762</v>
      </c>
      <c r="C363" s="61">
        <v>28.14877467812364</v>
      </c>
      <c r="D363" s="62">
        <v>5.1437051950936598E-2</v>
      </c>
      <c r="E363" s="62">
        <v>0.81578120226787831</v>
      </c>
    </row>
    <row r="364" spans="1:5">
      <c r="A364" s="60" t="s">
        <v>430</v>
      </c>
      <c r="B364" s="61">
        <v>24.603033906901292</v>
      </c>
      <c r="C364" s="61">
        <v>25.421767477068475</v>
      </c>
      <c r="D364" s="62">
        <v>1.69833172174166E-2</v>
      </c>
      <c r="E364" s="62">
        <v>0.81873357016718273</v>
      </c>
    </row>
    <row r="365" spans="1:5">
      <c r="A365" s="60" t="s">
        <v>431</v>
      </c>
      <c r="B365" s="61">
        <v>26.206875921181524</v>
      </c>
      <c r="C365" s="61">
        <v>27.026381882541642</v>
      </c>
      <c r="D365" s="62">
        <v>1.09289214880863E-2</v>
      </c>
      <c r="E365" s="62">
        <v>0.81950596136011811</v>
      </c>
    </row>
    <row r="366" spans="1:5">
      <c r="A366" s="60" t="s">
        <v>432</v>
      </c>
      <c r="B366" s="61">
        <v>26.206875921181524</v>
      </c>
      <c r="C366" s="61">
        <v>27.026381882541642</v>
      </c>
      <c r="D366" s="62">
        <v>1.09289214880863E-2</v>
      </c>
      <c r="E366" s="62">
        <v>0.81950596136011811</v>
      </c>
    </row>
    <row r="367" spans="1:5">
      <c r="A367" s="60" t="s">
        <v>433</v>
      </c>
      <c r="B367" s="61">
        <v>21.271421505414654</v>
      </c>
      <c r="C367" s="61">
        <v>22.091665136536374</v>
      </c>
      <c r="D367" s="62">
        <v>2.8385146804008301E-2</v>
      </c>
      <c r="E367" s="62">
        <v>0.82024363112171983</v>
      </c>
    </row>
    <row r="368" spans="1:5">
      <c r="A368" s="60" t="s">
        <v>434</v>
      </c>
      <c r="B368" s="61">
        <v>23.749645229485832</v>
      </c>
      <c r="C368" s="61">
        <v>24.572178585824105</v>
      </c>
      <c r="D368" s="62">
        <v>1.77494215516052E-2</v>
      </c>
      <c r="E368" s="62">
        <v>0.82253335633827263</v>
      </c>
    </row>
    <row r="369" spans="1:5">
      <c r="A369" s="60" t="s">
        <v>435</v>
      </c>
      <c r="B369" s="61">
        <v>25.225398173241995</v>
      </c>
      <c r="C369" s="61">
        <v>26.048474936908274</v>
      </c>
      <c r="D369" s="62">
        <v>1.7257358495759802E-2</v>
      </c>
      <c r="E369" s="62">
        <v>0.82307676366627902</v>
      </c>
    </row>
    <row r="370" spans="1:5">
      <c r="A370" s="60" t="s">
        <v>436</v>
      </c>
      <c r="B370" s="61">
        <v>27.379173852739797</v>
      </c>
      <c r="C370" s="61">
        <v>28.210939569053838</v>
      </c>
      <c r="D370" s="62">
        <v>2.77225638292347E-2</v>
      </c>
      <c r="E370" s="62">
        <v>0.83176571631404173</v>
      </c>
    </row>
    <row r="371" spans="1:5">
      <c r="A371" s="60" t="s">
        <v>437</v>
      </c>
      <c r="B371" s="61">
        <v>23.709471694524527</v>
      </c>
      <c r="C371" s="61">
        <v>24.541696408081908</v>
      </c>
      <c r="D371" s="62">
        <v>3.9334726377266802E-2</v>
      </c>
      <c r="E371" s="62">
        <v>0.83222471355738037</v>
      </c>
    </row>
    <row r="372" spans="1:5">
      <c r="A372" s="60" t="s">
        <v>438</v>
      </c>
      <c r="B372" s="61">
        <v>22.470681355544261</v>
      </c>
      <c r="C372" s="61">
        <v>23.304448376776776</v>
      </c>
      <c r="D372" s="62">
        <v>3.3104617302745901E-2</v>
      </c>
      <c r="E372" s="62">
        <v>0.83376702123251434</v>
      </c>
    </row>
    <row r="373" spans="1:5">
      <c r="A373" s="60" t="s">
        <v>439</v>
      </c>
      <c r="B373" s="61">
        <v>29.605073323171563</v>
      </c>
      <c r="C373" s="61">
        <v>30.438966982709704</v>
      </c>
      <c r="D373" s="62">
        <v>4.3482887875486596E-3</v>
      </c>
      <c r="E373" s="62">
        <v>0.83389365953814121</v>
      </c>
    </row>
    <row r="374" spans="1:5">
      <c r="A374" s="60" t="s">
        <v>440</v>
      </c>
      <c r="B374" s="61">
        <v>24.235026139567264</v>
      </c>
      <c r="C374" s="61">
        <v>25.074436923565241</v>
      </c>
      <c r="D374" s="62">
        <v>1.1950663865357499E-2</v>
      </c>
      <c r="E374" s="62">
        <v>0.83941078399797675</v>
      </c>
    </row>
    <row r="375" spans="1:5">
      <c r="A375" s="60" t="s">
        <v>441</v>
      </c>
      <c r="B375" s="61">
        <v>22.78561518702486</v>
      </c>
      <c r="C375" s="61">
        <v>23.626265637955608</v>
      </c>
      <c r="D375" s="62">
        <v>4.5527223457162902E-3</v>
      </c>
      <c r="E375" s="62">
        <v>0.84065045093074886</v>
      </c>
    </row>
    <row r="376" spans="1:5">
      <c r="A376" s="60" t="s">
        <v>442</v>
      </c>
      <c r="B376" s="61">
        <v>20.387083577083025</v>
      </c>
      <c r="C376" s="61">
        <v>21.236478324895501</v>
      </c>
      <c r="D376" s="62">
        <v>5.2571145166527902E-2</v>
      </c>
      <c r="E376" s="62">
        <v>0.84939474781247526</v>
      </c>
    </row>
    <row r="377" spans="1:5">
      <c r="A377" s="60" t="s">
        <v>443</v>
      </c>
      <c r="B377" s="61">
        <v>29.584762577084931</v>
      </c>
      <c r="C377" s="61">
        <v>30.438966982709704</v>
      </c>
      <c r="D377" s="62">
        <v>4.5527223457162902E-3</v>
      </c>
      <c r="E377" s="62">
        <v>0.85420440562477395</v>
      </c>
    </row>
    <row r="378" spans="1:5">
      <c r="A378" s="60" t="s">
        <v>444</v>
      </c>
      <c r="B378" s="61">
        <v>23.642699364366894</v>
      </c>
      <c r="C378" s="61">
        <v>24.498098887281504</v>
      </c>
      <c r="D378" s="62">
        <v>4.0305527476664202E-2</v>
      </c>
      <c r="E378" s="62">
        <v>0.85539952291460963</v>
      </c>
    </row>
    <row r="379" spans="1:5">
      <c r="A379" s="60" t="s">
        <v>445</v>
      </c>
      <c r="B379" s="61">
        <v>25.929902413589229</v>
      </c>
      <c r="C379" s="61">
        <v>26.787122365824974</v>
      </c>
      <c r="D379" s="62">
        <v>4.3703366809279198E-3</v>
      </c>
      <c r="E379" s="62">
        <v>0.8572199522357451</v>
      </c>
    </row>
    <row r="380" spans="1:5">
      <c r="A380" s="60" t="s">
        <v>446</v>
      </c>
      <c r="B380" s="61">
        <v>23.506802644836963</v>
      </c>
      <c r="C380" s="61">
        <v>24.366045111752243</v>
      </c>
      <c r="D380" s="62">
        <v>4.4308046147418498E-2</v>
      </c>
      <c r="E380" s="62">
        <v>0.85924246691527983</v>
      </c>
    </row>
    <row r="381" spans="1:5">
      <c r="A381" s="60" t="s">
        <v>447</v>
      </c>
      <c r="B381" s="61">
        <v>25.171042626292163</v>
      </c>
      <c r="C381" s="61">
        <v>26.030315782663937</v>
      </c>
      <c r="D381" s="62">
        <v>3.9920686414458603E-2</v>
      </c>
      <c r="E381" s="62">
        <v>0.85927315637177415</v>
      </c>
    </row>
    <row r="382" spans="1:5">
      <c r="A382" s="60" t="s">
        <v>448</v>
      </c>
      <c r="B382" s="61">
        <v>23.424821669633761</v>
      </c>
      <c r="C382" s="61">
        <v>24.287010613000806</v>
      </c>
      <c r="D382" s="62">
        <v>3.0585806452950001E-3</v>
      </c>
      <c r="E382" s="62">
        <v>0.86218894336704466</v>
      </c>
    </row>
    <row r="383" spans="1:5">
      <c r="A383" s="60" t="s">
        <v>449</v>
      </c>
      <c r="B383" s="61">
        <v>29.904217686413929</v>
      </c>
      <c r="C383" s="61">
        <v>30.767169101199809</v>
      </c>
      <c r="D383" s="62">
        <v>1.50298227850576E-2</v>
      </c>
      <c r="E383" s="62">
        <v>0.86295141478587922</v>
      </c>
    </row>
    <row r="384" spans="1:5">
      <c r="A384" s="63">
        <v>39326</v>
      </c>
      <c r="B384" s="61">
        <v>24.531495387848327</v>
      </c>
      <c r="C384" s="61">
        <v>25.395450792016536</v>
      </c>
      <c r="D384" s="62">
        <v>3.4419266685329999E-3</v>
      </c>
      <c r="E384" s="62">
        <v>0.86395540416820893</v>
      </c>
    </row>
    <row r="385" spans="1:5">
      <c r="A385" s="60" t="s">
        <v>450</v>
      </c>
      <c r="B385" s="61">
        <v>26.369815007322259</v>
      </c>
      <c r="C385" s="61">
        <v>27.234806200280442</v>
      </c>
      <c r="D385" s="62">
        <v>1.2624573597963699E-2</v>
      </c>
      <c r="E385" s="62">
        <v>0.86499119295818261</v>
      </c>
    </row>
    <row r="386" spans="1:5">
      <c r="A386" s="60" t="s">
        <v>451</v>
      </c>
      <c r="B386" s="61">
        <v>22.731040317090493</v>
      </c>
      <c r="C386" s="61">
        <v>23.596891990849485</v>
      </c>
      <c r="D386" s="62">
        <v>1.4548947769584E-2</v>
      </c>
      <c r="E386" s="62">
        <v>0.86585167375899275</v>
      </c>
    </row>
    <row r="387" spans="1:5">
      <c r="A387" s="60" t="s">
        <v>452</v>
      </c>
      <c r="B387" s="61">
        <v>21.477032750525932</v>
      </c>
      <c r="C387" s="61">
        <v>22.34313430642624</v>
      </c>
      <c r="D387" s="62">
        <v>3.3104617302745901E-2</v>
      </c>
      <c r="E387" s="62">
        <v>0.86610155590030757</v>
      </c>
    </row>
    <row r="388" spans="1:5">
      <c r="A388" s="60" t="s">
        <v>453</v>
      </c>
      <c r="B388" s="61">
        <v>29.763396441668363</v>
      </c>
      <c r="C388" s="61">
        <v>30.631254630838978</v>
      </c>
      <c r="D388" s="62">
        <v>2.2238763587726602E-2</v>
      </c>
      <c r="E388" s="62">
        <v>0.86785818917061519</v>
      </c>
    </row>
    <row r="389" spans="1:5">
      <c r="A389" s="60" t="s">
        <v>454</v>
      </c>
      <c r="B389" s="61">
        <v>29.763396441668363</v>
      </c>
      <c r="C389" s="61">
        <v>30.631254630838978</v>
      </c>
      <c r="D389" s="62">
        <v>2.2238763587726602E-2</v>
      </c>
      <c r="E389" s="62">
        <v>0.86785818917061519</v>
      </c>
    </row>
    <row r="390" spans="1:5">
      <c r="A390" s="60" t="s">
        <v>455</v>
      </c>
      <c r="B390" s="61">
        <v>23.45415612219546</v>
      </c>
      <c r="C390" s="61">
        <v>24.328074937368502</v>
      </c>
      <c r="D390" s="62">
        <v>3.4469040494547999E-2</v>
      </c>
      <c r="E390" s="62">
        <v>0.87391881517304171</v>
      </c>
    </row>
    <row r="391" spans="1:5">
      <c r="A391" s="60" t="s">
        <v>456</v>
      </c>
      <c r="B391" s="61">
        <v>27.496539469048397</v>
      </c>
      <c r="C391" s="61">
        <v>28.37544700748634</v>
      </c>
      <c r="D391" s="62">
        <v>3.1963764667900997E-2</v>
      </c>
      <c r="E391" s="62">
        <v>0.878907538437943</v>
      </c>
    </row>
    <row r="392" spans="1:5">
      <c r="A392" s="60" t="s">
        <v>457</v>
      </c>
      <c r="B392" s="61">
        <v>24.696288379580327</v>
      </c>
      <c r="C392" s="61">
        <v>25.576133623975242</v>
      </c>
      <c r="D392" s="62">
        <v>2.6138906016983099E-2</v>
      </c>
      <c r="E392" s="62">
        <v>0.87984524439491452</v>
      </c>
    </row>
    <row r="393" spans="1:5">
      <c r="A393" s="60" t="s">
        <v>458</v>
      </c>
      <c r="B393" s="61">
        <v>26.180845657754229</v>
      </c>
      <c r="C393" s="61">
        <v>27.062183196095344</v>
      </c>
      <c r="D393" s="62">
        <v>1.5911191902705801E-2</v>
      </c>
      <c r="E393" s="62">
        <v>0.88133753834111417</v>
      </c>
    </row>
    <row r="394" spans="1:5">
      <c r="A394" s="60" t="s">
        <v>459</v>
      </c>
      <c r="B394" s="61">
        <v>23.05320692496959</v>
      </c>
      <c r="C394" s="61">
        <v>23.93458901479217</v>
      </c>
      <c r="D394" s="62">
        <v>1.2982583675632301E-2</v>
      </c>
      <c r="E394" s="62">
        <v>0.88138208982257993</v>
      </c>
    </row>
    <row r="395" spans="1:5">
      <c r="A395" s="60" t="s">
        <v>460</v>
      </c>
      <c r="B395" s="61">
        <v>26.005193351954293</v>
      </c>
      <c r="C395" s="61">
        <v>26.890688547192941</v>
      </c>
      <c r="D395" s="62">
        <v>2.1574926811413798E-2</v>
      </c>
      <c r="E395" s="62">
        <v>0.88549519523864717</v>
      </c>
    </row>
    <row r="396" spans="1:5">
      <c r="A396" s="60" t="s">
        <v>461</v>
      </c>
      <c r="B396" s="61">
        <v>25.481877634178403</v>
      </c>
      <c r="C396" s="61">
        <v>26.370446252928573</v>
      </c>
      <c r="D396" s="62">
        <v>2.1989168560663099E-2</v>
      </c>
      <c r="E396" s="62">
        <v>0.88856861875017046</v>
      </c>
    </row>
    <row r="397" spans="1:5">
      <c r="A397" s="60" t="s">
        <v>462</v>
      </c>
      <c r="B397" s="61">
        <v>23.189217402589307</v>
      </c>
      <c r="C397" s="61">
        <v>24.079432404060672</v>
      </c>
      <c r="D397" s="62">
        <v>4.3560507534744402E-3</v>
      </c>
      <c r="E397" s="62">
        <v>0.89021500147136479</v>
      </c>
    </row>
    <row r="398" spans="1:5">
      <c r="A398" s="60" t="s">
        <v>463</v>
      </c>
      <c r="B398" s="61">
        <v>24.069207806433628</v>
      </c>
      <c r="C398" s="61">
        <v>24.96436580273101</v>
      </c>
      <c r="D398" s="62">
        <v>1.8028484650672E-2</v>
      </c>
      <c r="E398" s="62">
        <v>0.89515799629738169</v>
      </c>
    </row>
    <row r="399" spans="1:5">
      <c r="A399" s="60" t="s">
        <v>464</v>
      </c>
      <c r="B399" s="61">
        <v>24.250730856961727</v>
      </c>
      <c r="C399" s="61">
        <v>25.147547042993708</v>
      </c>
      <c r="D399" s="62">
        <v>8.7040269766515393E-3</v>
      </c>
      <c r="E399" s="62">
        <v>0.89681618603198032</v>
      </c>
    </row>
    <row r="400" spans="1:5">
      <c r="A400" s="60" t="s">
        <v>465</v>
      </c>
      <c r="B400" s="61">
        <v>26.847341260484228</v>
      </c>
      <c r="C400" s="61">
        <v>27.745000617719143</v>
      </c>
      <c r="D400" s="62">
        <v>1.5911191902705801E-2</v>
      </c>
      <c r="E400" s="62">
        <v>0.89765935723491452</v>
      </c>
    </row>
    <row r="401" spans="1:5">
      <c r="A401" s="60" t="s">
        <v>466</v>
      </c>
      <c r="B401" s="61">
        <v>21.7366965199144</v>
      </c>
      <c r="C401" s="61">
        <v>22.635065961960738</v>
      </c>
      <c r="D401" s="62">
        <v>1.2282899708012799E-2</v>
      </c>
      <c r="E401" s="62">
        <v>0.89836944204633795</v>
      </c>
    </row>
    <row r="402" spans="1:5">
      <c r="A402" s="60" t="s">
        <v>467</v>
      </c>
      <c r="B402" s="61">
        <v>22.930839698876564</v>
      </c>
      <c r="C402" s="61">
        <v>23.832377265432399</v>
      </c>
      <c r="D402" s="62">
        <v>6.4856913750646998E-3</v>
      </c>
      <c r="E402" s="62">
        <v>0.9015375665558345</v>
      </c>
    </row>
    <row r="403" spans="1:5">
      <c r="A403" s="60" t="s">
        <v>468</v>
      </c>
      <c r="B403" s="61">
        <v>26.530166634781661</v>
      </c>
      <c r="C403" s="61">
        <v>27.43222809452811</v>
      </c>
      <c r="D403" s="62">
        <v>2.1186121379542602E-3</v>
      </c>
      <c r="E403" s="62">
        <v>0.90206145974644869</v>
      </c>
    </row>
    <row r="404" spans="1:5">
      <c r="A404" s="60" t="s">
        <v>469</v>
      </c>
      <c r="B404" s="61">
        <v>23.900180350309927</v>
      </c>
      <c r="C404" s="61">
        <v>24.804580744363808</v>
      </c>
      <c r="D404" s="62">
        <v>2.2238763587726602E-2</v>
      </c>
      <c r="E404" s="62">
        <v>0.90440039405388006</v>
      </c>
    </row>
    <row r="405" spans="1:5">
      <c r="A405" s="60" t="s">
        <v>470</v>
      </c>
      <c r="B405" s="61">
        <v>26.339093478775926</v>
      </c>
      <c r="C405" s="61">
        <v>27.248238008318008</v>
      </c>
      <c r="D405" s="62">
        <v>2.6138906016983099E-2</v>
      </c>
      <c r="E405" s="62">
        <v>0.90914452954208258</v>
      </c>
    </row>
    <row r="406" spans="1:5">
      <c r="A406" s="60" t="s">
        <v>471</v>
      </c>
      <c r="B406" s="61">
        <v>25.093639258381959</v>
      </c>
      <c r="C406" s="61">
        <v>26.003507999777977</v>
      </c>
      <c r="D406" s="62">
        <v>6.7491503156544399E-3</v>
      </c>
      <c r="E406" s="62">
        <v>0.90986874139601781</v>
      </c>
    </row>
    <row r="407" spans="1:5">
      <c r="A407" s="60" t="s">
        <v>472</v>
      </c>
      <c r="B407" s="61">
        <v>22.228258165541494</v>
      </c>
      <c r="C407" s="61">
        <v>23.140350741821976</v>
      </c>
      <c r="D407" s="62">
        <v>3.9851612810050098E-2</v>
      </c>
      <c r="E407" s="62">
        <v>0.91209257628048235</v>
      </c>
    </row>
    <row r="408" spans="1:5">
      <c r="A408" s="60" t="s">
        <v>473</v>
      </c>
      <c r="B408" s="61">
        <v>23.103247258380708</v>
      </c>
      <c r="C408" s="61">
        <v>24.015854240988137</v>
      </c>
      <c r="D408" s="62">
        <v>3.18468711411359E-2</v>
      </c>
      <c r="E408" s="62">
        <v>0.91260698260742856</v>
      </c>
    </row>
    <row r="409" spans="1:5">
      <c r="A409" s="63">
        <v>37500</v>
      </c>
      <c r="B409" s="61">
        <v>24.609264736274664</v>
      </c>
      <c r="C409" s="61">
        <v>25.523113416685476</v>
      </c>
      <c r="D409" s="62">
        <v>7.7770424824141803E-3</v>
      </c>
      <c r="E409" s="62">
        <v>0.91384868041081191</v>
      </c>
    </row>
    <row r="410" spans="1:5">
      <c r="A410" s="60" t="s">
        <v>474</v>
      </c>
      <c r="B410" s="61">
        <v>27.116806911388096</v>
      </c>
      <c r="C410" s="61">
        <v>28.032670952105907</v>
      </c>
      <c r="D410" s="62">
        <v>2.6849115975281099E-2</v>
      </c>
      <c r="E410" s="62">
        <v>0.91586404071781047</v>
      </c>
    </row>
    <row r="411" spans="1:5">
      <c r="A411" s="60" t="s">
        <v>475</v>
      </c>
      <c r="B411" s="61">
        <v>27.837201130469925</v>
      </c>
      <c r="C411" s="61">
        <v>28.754255158517172</v>
      </c>
      <c r="D411" s="62">
        <v>5.5425870716285103E-3</v>
      </c>
      <c r="E411" s="62">
        <v>0.91705402804724656</v>
      </c>
    </row>
    <row r="412" spans="1:5">
      <c r="A412" s="60" t="s">
        <v>476</v>
      </c>
      <c r="B412" s="61">
        <v>23.371590784711398</v>
      </c>
      <c r="C412" s="61">
        <v>24.293542173728571</v>
      </c>
      <c r="D412" s="62">
        <v>4.5670242085868902E-2</v>
      </c>
      <c r="E412" s="62">
        <v>0.92195138901717399</v>
      </c>
    </row>
    <row r="413" spans="1:5">
      <c r="A413" s="60" t="s">
        <v>477</v>
      </c>
      <c r="B413" s="61">
        <v>22.323737756520661</v>
      </c>
      <c r="C413" s="61">
        <v>23.249997201938104</v>
      </c>
      <c r="D413" s="62">
        <v>3.5479480045422199E-3</v>
      </c>
      <c r="E413" s="62">
        <v>0.92625944541744332</v>
      </c>
    </row>
    <row r="414" spans="1:5">
      <c r="A414" s="60" t="s">
        <v>478</v>
      </c>
      <c r="B414" s="61">
        <v>26.291022467472132</v>
      </c>
      <c r="C414" s="61">
        <v>27.221688063040673</v>
      </c>
      <c r="D414" s="62">
        <v>6.40311826242066E-3</v>
      </c>
      <c r="E414" s="62">
        <v>0.93066559556854145</v>
      </c>
    </row>
    <row r="415" spans="1:5">
      <c r="A415" s="60" t="s">
        <v>479</v>
      </c>
      <c r="B415" s="61">
        <v>28.842763772195628</v>
      </c>
      <c r="C415" s="61">
        <v>29.77756444903741</v>
      </c>
      <c r="D415" s="62">
        <v>8.9074954268330703E-3</v>
      </c>
      <c r="E415" s="62">
        <v>0.93480067684178181</v>
      </c>
    </row>
    <row r="416" spans="1:5">
      <c r="A416" s="60" t="s">
        <v>480</v>
      </c>
      <c r="B416" s="61">
        <v>25.741070547278827</v>
      </c>
      <c r="C416" s="61">
        <v>26.677758258658709</v>
      </c>
      <c r="D416" s="62">
        <v>2.5408847508592802E-2</v>
      </c>
      <c r="E416" s="62">
        <v>0.93668771137988216</v>
      </c>
    </row>
    <row r="417" spans="1:5">
      <c r="A417" s="60" t="s">
        <v>481</v>
      </c>
      <c r="B417" s="61">
        <v>23.343403281050595</v>
      </c>
      <c r="C417" s="61">
        <v>24.28188265068464</v>
      </c>
      <c r="D417" s="62">
        <v>6.7369845385395399E-3</v>
      </c>
      <c r="E417" s="62">
        <v>0.93847936963404521</v>
      </c>
    </row>
    <row r="418" spans="1:5">
      <c r="A418" s="60" t="s">
        <v>482</v>
      </c>
      <c r="B418" s="61">
        <v>26.044490477803127</v>
      </c>
      <c r="C418" s="61">
        <v>26.991003501065908</v>
      </c>
      <c r="D418" s="62">
        <v>2.9867185699917399E-2</v>
      </c>
      <c r="E418" s="62">
        <v>0.94651302326278142</v>
      </c>
    </row>
    <row r="419" spans="1:5">
      <c r="A419" s="60" t="s">
        <v>483</v>
      </c>
      <c r="B419" s="61">
        <v>23.414627340243129</v>
      </c>
      <c r="C419" s="61">
        <v>24.361188106537771</v>
      </c>
      <c r="D419" s="62">
        <v>4.3560507534744402E-3</v>
      </c>
      <c r="E419" s="62">
        <v>0.94656076629464181</v>
      </c>
    </row>
    <row r="420" spans="1:5">
      <c r="A420" s="60" t="s">
        <v>484</v>
      </c>
      <c r="B420" s="61">
        <v>23.921912010823799</v>
      </c>
      <c r="C420" s="61">
        <v>24.873201251394107</v>
      </c>
      <c r="D420" s="62">
        <v>3.0010458871803099E-2</v>
      </c>
      <c r="E420" s="62">
        <v>0.95128924057030773</v>
      </c>
    </row>
    <row r="421" spans="1:5">
      <c r="A421" s="60" t="s">
        <v>485</v>
      </c>
      <c r="B421" s="61">
        <v>27.837345833784031</v>
      </c>
      <c r="C421" s="61">
        <v>28.792559068851208</v>
      </c>
      <c r="D421" s="62">
        <v>4.5527223457162902E-3</v>
      </c>
      <c r="E421" s="62">
        <v>0.95521323506717692</v>
      </c>
    </row>
    <row r="422" spans="1:5">
      <c r="A422" s="60" t="s">
        <v>486</v>
      </c>
      <c r="B422" s="61">
        <v>24.934321714684597</v>
      </c>
      <c r="C422" s="61">
        <v>25.894862108265741</v>
      </c>
      <c r="D422" s="62">
        <v>4.5090090637245903E-3</v>
      </c>
      <c r="E422" s="62">
        <v>0.96054039358114451</v>
      </c>
    </row>
    <row r="423" spans="1:5">
      <c r="A423" s="60" t="s">
        <v>487</v>
      </c>
      <c r="B423" s="61">
        <v>23.234283627171763</v>
      </c>
      <c r="C423" s="61">
        <v>24.200557632837235</v>
      </c>
      <c r="D423" s="62">
        <v>1.77494215516052E-2</v>
      </c>
      <c r="E423" s="62">
        <v>0.96627400566547195</v>
      </c>
    </row>
    <row r="424" spans="1:5">
      <c r="A424" s="60" t="s">
        <v>488</v>
      </c>
      <c r="B424" s="61">
        <v>22.776652387684795</v>
      </c>
      <c r="C424" s="61">
        <v>23.747265879730474</v>
      </c>
      <c r="D424" s="62">
        <v>2.3549891992729902E-2</v>
      </c>
      <c r="E424" s="62">
        <v>0.97061349204567904</v>
      </c>
    </row>
    <row r="425" spans="1:5">
      <c r="A425" s="60" t="s">
        <v>489</v>
      </c>
      <c r="B425" s="61">
        <v>26.866652468878755</v>
      </c>
      <c r="C425" s="61">
        <v>27.837511835580738</v>
      </c>
      <c r="D425" s="62">
        <v>2.0640366514494499E-2</v>
      </c>
      <c r="E425" s="62">
        <v>0.97085936670198336</v>
      </c>
    </row>
    <row r="426" spans="1:5">
      <c r="A426" s="60" t="s">
        <v>490</v>
      </c>
      <c r="B426" s="61">
        <v>23.649835727478859</v>
      </c>
      <c r="C426" s="61">
        <v>24.625482762869041</v>
      </c>
      <c r="D426" s="62">
        <v>2.1036489477597599E-2</v>
      </c>
      <c r="E426" s="62">
        <v>0.97564703539018183</v>
      </c>
    </row>
    <row r="427" spans="1:5">
      <c r="A427" s="60" t="s">
        <v>491</v>
      </c>
      <c r="B427" s="61">
        <v>24.188180599365428</v>
      </c>
      <c r="C427" s="61">
        <v>25.166975595306877</v>
      </c>
      <c r="D427" s="62">
        <v>8.8730780491289799E-3</v>
      </c>
      <c r="E427" s="62">
        <v>0.97879499594144903</v>
      </c>
    </row>
    <row r="428" spans="1:5">
      <c r="A428" s="60" t="s">
        <v>492</v>
      </c>
      <c r="B428" s="61">
        <v>24.255457830697196</v>
      </c>
      <c r="C428" s="61">
        <v>25.236661994357338</v>
      </c>
      <c r="D428" s="62">
        <v>2.1764504450725301E-2</v>
      </c>
      <c r="E428" s="62">
        <v>0.9812041636601414</v>
      </c>
    </row>
    <row r="429" spans="1:5">
      <c r="A429" s="60" t="s">
        <v>493</v>
      </c>
      <c r="B429" s="61">
        <v>22.10732115778606</v>
      </c>
      <c r="C429" s="61">
        <v>23.091269654607075</v>
      </c>
      <c r="D429" s="62">
        <v>2.8967754238232599E-2</v>
      </c>
      <c r="E429" s="62">
        <v>0.98394849682101437</v>
      </c>
    </row>
    <row r="430" spans="1:5">
      <c r="A430" s="60" t="s">
        <v>494</v>
      </c>
      <c r="B430" s="61">
        <v>22.641960043692126</v>
      </c>
      <c r="C430" s="61">
        <v>23.629469649538041</v>
      </c>
      <c r="D430" s="62">
        <v>9.9629716806651798E-3</v>
      </c>
      <c r="E430" s="62">
        <v>0.98750960584591496</v>
      </c>
    </row>
    <row r="431" spans="1:5">
      <c r="A431" s="60" t="s">
        <v>495</v>
      </c>
      <c r="B431" s="61">
        <v>23.519317165075694</v>
      </c>
      <c r="C431" s="61">
        <v>24.506930453695606</v>
      </c>
      <c r="D431" s="62">
        <v>1.1303783312897799E-2</v>
      </c>
      <c r="E431" s="62">
        <v>0.9876132886199116</v>
      </c>
    </row>
    <row r="432" spans="1:5">
      <c r="A432" s="60" t="s">
        <v>496</v>
      </c>
      <c r="B432" s="61">
        <v>22.727570600184293</v>
      </c>
      <c r="C432" s="61">
        <v>23.715818057223704</v>
      </c>
      <c r="D432" s="62">
        <v>1.6412222157734201E-2</v>
      </c>
      <c r="E432" s="62">
        <v>0.98824745703941019</v>
      </c>
    </row>
    <row r="433" spans="1:5">
      <c r="A433" s="60" t="s">
        <v>497</v>
      </c>
      <c r="B433" s="61">
        <v>22.817816077223299</v>
      </c>
      <c r="C433" s="61">
        <v>23.806863146943808</v>
      </c>
      <c r="D433" s="62">
        <v>9.4281684728182904E-3</v>
      </c>
      <c r="E433" s="62">
        <v>0.9890470697205096</v>
      </c>
    </row>
    <row r="434" spans="1:5">
      <c r="A434" s="60" t="s">
        <v>498</v>
      </c>
      <c r="B434" s="61">
        <v>28.230565330445462</v>
      </c>
      <c r="C434" s="61">
        <v>29.222506302972807</v>
      </c>
      <c r="D434" s="62">
        <v>1.4323969718144E-2</v>
      </c>
      <c r="E434" s="62">
        <v>0.99194097252734537</v>
      </c>
    </row>
    <row r="435" spans="1:5">
      <c r="A435" s="63">
        <v>40787</v>
      </c>
      <c r="B435" s="61">
        <v>24.252203216832697</v>
      </c>
      <c r="C435" s="61">
        <v>25.247924834634375</v>
      </c>
      <c r="D435" s="62">
        <v>2.6143863499927598E-3</v>
      </c>
      <c r="E435" s="62">
        <v>0.99572161780167789</v>
      </c>
    </row>
    <row r="436" spans="1:5">
      <c r="A436" s="60" t="s">
        <v>499</v>
      </c>
      <c r="B436" s="61">
        <v>21.278064606286051</v>
      </c>
      <c r="C436" s="61">
        <v>22.274075910505605</v>
      </c>
      <c r="D436" s="62">
        <v>2.3492139926505801E-2</v>
      </c>
      <c r="E436" s="62">
        <v>0.99601130421955375</v>
      </c>
    </row>
    <row r="437" spans="1:5">
      <c r="A437" s="60" t="s">
        <v>500</v>
      </c>
      <c r="B437" s="61">
        <v>22.742532029122362</v>
      </c>
      <c r="C437" s="61">
        <v>23.742085478878369</v>
      </c>
      <c r="D437" s="62">
        <v>2.4753591984762501E-3</v>
      </c>
      <c r="E437" s="62">
        <v>0.99955344975600724</v>
      </c>
    </row>
    <row r="438" spans="1:5">
      <c r="A438" s="60" t="s">
        <v>501</v>
      </c>
      <c r="B438" s="61">
        <v>20.927554489642361</v>
      </c>
      <c r="C438" s="61">
        <v>21.927286084633607</v>
      </c>
      <c r="D438" s="62">
        <v>3.3104617302745901E-2</v>
      </c>
      <c r="E438" s="62">
        <v>0.9997315949912462</v>
      </c>
    </row>
    <row r="439" spans="1:5">
      <c r="A439" s="60" t="s">
        <v>502</v>
      </c>
      <c r="B439" s="61">
        <v>25.352917224471355</v>
      </c>
      <c r="C439" s="61">
        <v>26.354241247388305</v>
      </c>
      <c r="D439" s="62">
        <v>4.4913726178508202E-2</v>
      </c>
      <c r="E439" s="62">
        <v>1.0013240229169504</v>
      </c>
    </row>
    <row r="440" spans="1:5">
      <c r="A440" s="60" t="s">
        <v>503</v>
      </c>
      <c r="B440" s="61">
        <v>21.614672567712262</v>
      </c>
      <c r="C440" s="61">
        <v>22.617991505661376</v>
      </c>
      <c r="D440" s="62">
        <v>7.1955934768263398E-3</v>
      </c>
      <c r="E440" s="62">
        <v>1.0033189379491141</v>
      </c>
    </row>
    <row r="441" spans="1:5">
      <c r="A441" s="60" t="s">
        <v>504</v>
      </c>
      <c r="B441" s="61">
        <v>22.731822190999296</v>
      </c>
      <c r="C441" s="61">
        <v>23.736119244403739</v>
      </c>
      <c r="D441" s="62">
        <v>8.1471748360213599E-3</v>
      </c>
      <c r="E441" s="62">
        <v>1.0042970534044429</v>
      </c>
    </row>
    <row r="442" spans="1:5">
      <c r="A442" s="60" t="s">
        <v>505</v>
      </c>
      <c r="B442" s="61">
        <v>24.568566527201529</v>
      </c>
      <c r="C442" s="61">
        <v>25.575443317773903</v>
      </c>
      <c r="D442" s="62">
        <v>1.1950663865357499E-2</v>
      </c>
      <c r="E442" s="62">
        <v>1.0068767905723739</v>
      </c>
    </row>
    <row r="443" spans="1:5">
      <c r="A443" s="60" t="s">
        <v>506</v>
      </c>
      <c r="B443" s="61">
        <v>22.084148643174331</v>
      </c>
      <c r="C443" s="61">
        <v>23.099088362146432</v>
      </c>
      <c r="D443" s="62">
        <v>5.1085293138172901E-2</v>
      </c>
      <c r="E443" s="62">
        <v>1.0149397189721014</v>
      </c>
    </row>
    <row r="444" spans="1:5">
      <c r="A444" s="60" t="s">
        <v>507</v>
      </c>
      <c r="B444" s="61">
        <v>26.523506321791398</v>
      </c>
      <c r="C444" s="61">
        <v>27.542792685494906</v>
      </c>
      <c r="D444" s="62">
        <v>6.9827153023381801E-3</v>
      </c>
      <c r="E444" s="62">
        <v>1.0192863637035074</v>
      </c>
    </row>
    <row r="445" spans="1:5">
      <c r="A445" s="60" t="s">
        <v>508</v>
      </c>
      <c r="B445" s="61">
        <v>24.455792004212459</v>
      </c>
      <c r="C445" s="61">
        <v>25.475176093893541</v>
      </c>
      <c r="D445" s="62">
        <v>9.8157132725319209E-3</v>
      </c>
      <c r="E445" s="62">
        <v>1.0193840896810826</v>
      </c>
    </row>
    <row r="446" spans="1:5">
      <c r="A446" s="60" t="s">
        <v>509</v>
      </c>
      <c r="B446" s="61">
        <v>23.072317021815895</v>
      </c>
      <c r="C446" s="61">
        <v>24.092068972302908</v>
      </c>
      <c r="D446" s="62">
        <v>3.8983943896995902E-3</v>
      </c>
      <c r="E446" s="62">
        <v>1.0197519504870129</v>
      </c>
    </row>
    <row r="447" spans="1:5">
      <c r="A447" s="60" t="s">
        <v>510</v>
      </c>
      <c r="B447" s="61">
        <v>24.384568314816224</v>
      </c>
      <c r="C447" s="61">
        <v>25.412416608043205</v>
      </c>
      <c r="D447" s="62">
        <v>7.3225052140977499E-3</v>
      </c>
      <c r="E447" s="62">
        <v>1.027848293226981</v>
      </c>
    </row>
    <row r="448" spans="1:5">
      <c r="A448" s="60" t="s">
        <v>511</v>
      </c>
      <c r="B448" s="61">
        <v>26.192879170776465</v>
      </c>
      <c r="C448" s="61">
        <v>27.223115352586007</v>
      </c>
      <c r="D448" s="62">
        <v>2.8015317118123498E-3</v>
      </c>
      <c r="E448" s="62">
        <v>1.030236181809542</v>
      </c>
    </row>
    <row r="449" spans="1:5">
      <c r="A449" s="60" t="s">
        <v>512</v>
      </c>
      <c r="B449" s="61">
        <v>27.541363189210198</v>
      </c>
      <c r="C449" s="61">
        <v>28.57766449814854</v>
      </c>
      <c r="D449" s="62">
        <v>5.2777323744895598E-2</v>
      </c>
      <c r="E449" s="62">
        <v>1.0363013089383415</v>
      </c>
    </row>
    <row r="450" spans="1:5">
      <c r="A450" s="60" t="s">
        <v>513</v>
      </c>
      <c r="B450" s="61">
        <v>21.272538854771263</v>
      </c>
      <c r="C450" s="61">
        <v>22.309196231482073</v>
      </c>
      <c r="D450" s="62">
        <v>5.43385182223214E-3</v>
      </c>
      <c r="E450" s="62">
        <v>1.03665737671081</v>
      </c>
    </row>
    <row r="451" spans="1:5">
      <c r="A451" s="60" t="s">
        <v>514</v>
      </c>
      <c r="B451" s="61">
        <v>24.97362617961976</v>
      </c>
      <c r="C451" s="61">
        <v>26.010317954240104</v>
      </c>
      <c r="D451" s="62">
        <v>1.1833858399032201E-2</v>
      </c>
      <c r="E451" s="62">
        <v>1.0366917746203441</v>
      </c>
    </row>
    <row r="452" spans="1:5">
      <c r="A452" s="60" t="s">
        <v>515</v>
      </c>
      <c r="B452" s="61">
        <v>22.355546397734827</v>
      </c>
      <c r="C452" s="61">
        <v>23.393395700918706</v>
      </c>
      <c r="D452" s="62">
        <v>7.3079002058953997E-3</v>
      </c>
      <c r="E452" s="62">
        <v>1.0378493031838794</v>
      </c>
    </row>
    <row r="453" spans="1:5">
      <c r="A453" s="60" t="s">
        <v>516</v>
      </c>
      <c r="B453" s="61">
        <v>25.437932872653196</v>
      </c>
      <c r="C453" s="61">
        <v>26.476509114872311</v>
      </c>
      <c r="D453" s="62">
        <v>1.6001998491748399E-2</v>
      </c>
      <c r="E453" s="62">
        <v>1.0385762422191149</v>
      </c>
    </row>
    <row r="454" spans="1:5">
      <c r="A454" s="60" t="s">
        <v>517</v>
      </c>
      <c r="B454" s="61">
        <v>22.534831173130694</v>
      </c>
      <c r="C454" s="61">
        <v>23.576465495913443</v>
      </c>
      <c r="D454" s="62">
        <v>4.5425918935380998E-3</v>
      </c>
      <c r="E454" s="62">
        <v>1.0416343227827483</v>
      </c>
    </row>
    <row r="455" spans="1:5">
      <c r="A455" s="60" t="s">
        <v>518</v>
      </c>
      <c r="B455" s="61">
        <v>22.406896888757299</v>
      </c>
      <c r="C455" s="61">
        <v>23.448814636613246</v>
      </c>
      <c r="D455" s="62">
        <v>2.176571803368E-2</v>
      </c>
      <c r="E455" s="62">
        <v>1.0419177478559476</v>
      </c>
    </row>
    <row r="456" spans="1:5">
      <c r="A456" s="60" t="s">
        <v>519</v>
      </c>
      <c r="B456" s="61">
        <v>19.027047959789158</v>
      </c>
      <c r="C456" s="61">
        <v>20.069125070581876</v>
      </c>
      <c r="D456" s="62">
        <v>1.4323969718144E-2</v>
      </c>
      <c r="E456" s="62">
        <v>1.042077110792718</v>
      </c>
    </row>
    <row r="457" spans="1:5">
      <c r="A457" s="60" t="s">
        <v>520</v>
      </c>
      <c r="B457" s="61">
        <v>22.849829959073897</v>
      </c>
      <c r="C457" s="61">
        <v>23.899958341142806</v>
      </c>
      <c r="D457" s="62">
        <v>3.63809776515399E-2</v>
      </c>
      <c r="E457" s="62">
        <v>1.0501283820689089</v>
      </c>
    </row>
    <row r="458" spans="1:5">
      <c r="A458" s="60" t="s">
        <v>521</v>
      </c>
      <c r="B458" s="61">
        <v>23.798872409348892</v>
      </c>
      <c r="C458" s="61">
        <v>24.85391536009617</v>
      </c>
      <c r="D458" s="62">
        <v>1.2786719016556199E-2</v>
      </c>
      <c r="E458" s="62">
        <v>1.0550429507472785</v>
      </c>
    </row>
    <row r="459" spans="1:5">
      <c r="A459" s="60" t="s">
        <v>522</v>
      </c>
      <c r="B459" s="61">
        <v>26.601469307751927</v>
      </c>
      <c r="C459" s="61">
        <v>27.656696030231942</v>
      </c>
      <c r="D459" s="62">
        <v>3.3962194771020297E-2</v>
      </c>
      <c r="E459" s="62">
        <v>1.0552267224800147</v>
      </c>
    </row>
    <row r="460" spans="1:5">
      <c r="A460" s="60" t="s">
        <v>523</v>
      </c>
      <c r="B460" s="61">
        <v>23.733783314894662</v>
      </c>
      <c r="C460" s="61">
        <v>24.792628252592277</v>
      </c>
      <c r="D460" s="62">
        <v>2.7325522755142401E-2</v>
      </c>
      <c r="E460" s="62">
        <v>1.0588449376976143</v>
      </c>
    </row>
    <row r="461" spans="1:5">
      <c r="A461" s="60" t="s">
        <v>524</v>
      </c>
      <c r="B461" s="61">
        <v>26.731068407478997</v>
      </c>
      <c r="C461" s="61">
        <v>27.793407336317042</v>
      </c>
      <c r="D461" s="62">
        <v>1.6163583629631498E-2</v>
      </c>
      <c r="E461" s="62">
        <v>1.0623389288380451</v>
      </c>
    </row>
    <row r="462" spans="1:5">
      <c r="A462" s="60" t="s">
        <v>525</v>
      </c>
      <c r="B462" s="61">
        <v>23.298082801197726</v>
      </c>
      <c r="C462" s="61">
        <v>24.364147790737274</v>
      </c>
      <c r="D462" s="62">
        <v>2.8412148924437299E-2</v>
      </c>
      <c r="E462" s="62">
        <v>1.066064989539548</v>
      </c>
    </row>
    <row r="463" spans="1:5">
      <c r="A463" s="60" t="s">
        <v>526</v>
      </c>
      <c r="B463" s="61">
        <v>23.025085780133725</v>
      </c>
      <c r="C463" s="61">
        <v>24.092492970671611</v>
      </c>
      <c r="D463" s="62">
        <v>2.4554115729324799E-3</v>
      </c>
      <c r="E463" s="62">
        <v>1.0674071905378852</v>
      </c>
    </row>
    <row r="464" spans="1:5">
      <c r="A464" s="60" t="s">
        <v>527</v>
      </c>
      <c r="B464" s="61">
        <v>21.862209736659196</v>
      </c>
      <c r="C464" s="61">
        <v>22.932389931144485</v>
      </c>
      <c r="D464" s="62">
        <v>3.4506711181084601E-2</v>
      </c>
      <c r="E464" s="62">
        <v>1.0701801944852889</v>
      </c>
    </row>
    <row r="465" spans="1:5">
      <c r="A465" s="60" t="s">
        <v>528</v>
      </c>
      <c r="B465" s="61">
        <v>25.242904739439933</v>
      </c>
      <c r="C465" s="61">
        <v>26.316309530533641</v>
      </c>
      <c r="D465" s="62">
        <v>9.4817010173555306E-3</v>
      </c>
      <c r="E465" s="62">
        <v>1.0734047910937079</v>
      </c>
    </row>
    <row r="466" spans="1:5">
      <c r="A466" s="60" t="s">
        <v>529</v>
      </c>
      <c r="B466" s="61">
        <v>23.820334463014131</v>
      </c>
      <c r="C466" s="61">
        <v>24.896002468392709</v>
      </c>
      <c r="D466" s="62">
        <v>2.4554115729324799E-3</v>
      </c>
      <c r="E466" s="62">
        <v>1.0756680053785779</v>
      </c>
    </row>
    <row r="467" spans="1:5">
      <c r="A467" s="60" t="s">
        <v>530</v>
      </c>
      <c r="B467" s="61">
        <v>23.121400601942366</v>
      </c>
      <c r="C467" s="61">
        <v>24.198285774258807</v>
      </c>
      <c r="D467" s="62">
        <v>2.5531016194178802E-2</v>
      </c>
      <c r="E467" s="62">
        <v>1.076885172316441</v>
      </c>
    </row>
    <row r="468" spans="1:5">
      <c r="A468" s="60" t="s">
        <v>531</v>
      </c>
      <c r="B468" s="61">
        <v>22.536326414630661</v>
      </c>
      <c r="C468" s="61">
        <v>23.614839033273871</v>
      </c>
      <c r="D468" s="62">
        <v>1.2956629470712499E-2</v>
      </c>
      <c r="E468" s="62">
        <v>1.0785126186432095</v>
      </c>
    </row>
    <row r="469" spans="1:5">
      <c r="A469" s="60" t="s">
        <v>532</v>
      </c>
      <c r="B469" s="61">
        <v>23.690896231304691</v>
      </c>
      <c r="C469" s="61">
        <v>24.769845098171071</v>
      </c>
      <c r="D469" s="62">
        <v>1.69921134281278E-2</v>
      </c>
      <c r="E469" s="62">
        <v>1.07894886686638</v>
      </c>
    </row>
    <row r="470" spans="1:5">
      <c r="A470" s="60" t="s">
        <v>533</v>
      </c>
      <c r="B470" s="61">
        <v>25.237008660353961</v>
      </c>
      <c r="C470" s="61">
        <v>26.31617094916761</v>
      </c>
      <c r="D470" s="62">
        <v>4.5527223457162902E-3</v>
      </c>
      <c r="E470" s="62">
        <v>1.0791622888136487</v>
      </c>
    </row>
    <row r="471" spans="1:5">
      <c r="A471" s="60" t="s">
        <v>534</v>
      </c>
      <c r="B471" s="61">
        <v>26.294522258061463</v>
      </c>
      <c r="C471" s="61">
        <v>27.376081964354508</v>
      </c>
      <c r="D471" s="62">
        <v>3.6701294885910299E-2</v>
      </c>
      <c r="E471" s="62">
        <v>1.0815597062930458</v>
      </c>
    </row>
    <row r="472" spans="1:5">
      <c r="A472" s="60" t="s">
        <v>535</v>
      </c>
      <c r="B472" s="61">
        <v>23.677008984331462</v>
      </c>
      <c r="C472" s="61">
        <v>24.76054673020894</v>
      </c>
      <c r="D472" s="62">
        <v>1.25124941176472E-2</v>
      </c>
      <c r="E472" s="62">
        <v>1.0835377458774786</v>
      </c>
    </row>
    <row r="473" spans="1:5">
      <c r="A473" s="60" t="s">
        <v>536</v>
      </c>
      <c r="B473" s="61">
        <v>22.294470598701775</v>
      </c>
      <c r="C473" s="61">
        <v>23.37929732122085</v>
      </c>
      <c r="D473" s="62">
        <v>1.81300457881679E-2</v>
      </c>
      <c r="E473" s="62">
        <v>1.0848267225190753</v>
      </c>
    </row>
    <row r="474" spans="1:5">
      <c r="A474" s="60" t="s">
        <v>537</v>
      </c>
      <c r="B474" s="61">
        <v>21.72432669167523</v>
      </c>
      <c r="C474" s="61">
        <v>22.813632773494238</v>
      </c>
      <c r="D474" s="62">
        <v>2.24698841629416E-2</v>
      </c>
      <c r="E474" s="62">
        <v>1.0893060818190072</v>
      </c>
    </row>
    <row r="475" spans="1:5">
      <c r="A475" s="60" t="s">
        <v>538</v>
      </c>
      <c r="B475" s="61">
        <v>22.938364344370811</v>
      </c>
      <c r="C475" s="61">
        <v>24.030531369414309</v>
      </c>
      <c r="D475" s="62">
        <v>2.64572899796016E-2</v>
      </c>
      <c r="E475" s="62">
        <v>1.0921670250434978</v>
      </c>
    </row>
    <row r="476" spans="1:5">
      <c r="A476" s="63">
        <v>39692</v>
      </c>
      <c r="B476" s="61">
        <v>22.859744896535094</v>
      </c>
      <c r="C476" s="61">
        <v>23.952058090524307</v>
      </c>
      <c r="D476" s="62">
        <v>3.31545079625006E-3</v>
      </c>
      <c r="E476" s="62">
        <v>1.092313193989213</v>
      </c>
    </row>
    <row r="477" spans="1:5">
      <c r="A477" s="60" t="s">
        <v>539</v>
      </c>
      <c r="B477" s="61">
        <v>23.880907355260728</v>
      </c>
      <c r="C477" s="61">
        <v>24.975302168290241</v>
      </c>
      <c r="D477" s="62">
        <v>1.6130757552579499E-2</v>
      </c>
      <c r="E477" s="62">
        <v>1.0943948130295134</v>
      </c>
    </row>
    <row r="478" spans="1:5">
      <c r="A478" s="60" t="s">
        <v>540</v>
      </c>
      <c r="B478" s="61">
        <v>25.87841321934556</v>
      </c>
      <c r="C478" s="61">
        <v>26.974182465796275</v>
      </c>
      <c r="D478" s="62">
        <v>5.0998093218580703E-2</v>
      </c>
      <c r="E478" s="62">
        <v>1.0957692464507147</v>
      </c>
    </row>
    <row r="479" spans="1:5">
      <c r="A479" s="60" t="s">
        <v>541</v>
      </c>
      <c r="B479" s="61">
        <v>20.226914175388195</v>
      </c>
      <c r="C479" s="61">
        <v>21.324709804605174</v>
      </c>
      <c r="D479" s="62">
        <v>1.16024611093939E-2</v>
      </c>
      <c r="E479" s="62">
        <v>1.0977956292169786</v>
      </c>
    </row>
    <row r="480" spans="1:5">
      <c r="A480" s="60" t="s">
        <v>542</v>
      </c>
      <c r="B480" s="61">
        <v>23.728324145360727</v>
      </c>
      <c r="C480" s="61">
        <v>24.828809896244071</v>
      </c>
      <c r="D480" s="62">
        <v>4.5527223457162902E-3</v>
      </c>
      <c r="E480" s="62">
        <v>1.1004857508833439</v>
      </c>
    </row>
    <row r="481" spans="1:5">
      <c r="A481" s="60" t="s">
        <v>543</v>
      </c>
      <c r="B481" s="61">
        <v>21.974150029747829</v>
      </c>
      <c r="C481" s="61">
        <v>23.078602276397742</v>
      </c>
      <c r="D481" s="62">
        <v>1.61399686081562E-2</v>
      </c>
      <c r="E481" s="62">
        <v>1.1044522466499131</v>
      </c>
    </row>
    <row r="482" spans="1:5">
      <c r="A482" s="60" t="s">
        <v>544</v>
      </c>
      <c r="B482" s="61">
        <v>22.910050176131008</v>
      </c>
      <c r="C482" s="61">
        <v>24.016916420660436</v>
      </c>
      <c r="D482" s="62">
        <v>3.2116989311813803E-2</v>
      </c>
      <c r="E482" s="62">
        <v>1.1068662445294279</v>
      </c>
    </row>
    <row r="483" spans="1:5">
      <c r="A483" s="60" t="s">
        <v>545</v>
      </c>
      <c r="B483" s="61">
        <v>22.730061212836393</v>
      </c>
      <c r="C483" s="61">
        <v>23.839465907430071</v>
      </c>
      <c r="D483" s="62">
        <v>4.2095245686987297E-2</v>
      </c>
      <c r="E483" s="62">
        <v>1.1094046945936782</v>
      </c>
    </row>
    <row r="484" spans="1:5">
      <c r="A484" s="60" t="s">
        <v>546</v>
      </c>
      <c r="B484" s="61">
        <v>26.709304744925031</v>
      </c>
      <c r="C484" s="61">
        <v>27.818926068362941</v>
      </c>
      <c r="D484" s="62">
        <v>7.3225052140977499E-3</v>
      </c>
      <c r="E484" s="62">
        <v>1.10962132343791</v>
      </c>
    </row>
    <row r="485" spans="1:5">
      <c r="A485" s="60" t="s">
        <v>547</v>
      </c>
      <c r="B485" s="61">
        <v>24.07619726792343</v>
      </c>
      <c r="C485" s="61">
        <v>25.187564267429575</v>
      </c>
      <c r="D485" s="62">
        <v>5.2587098548125899E-3</v>
      </c>
      <c r="E485" s="62">
        <v>1.1113669995061457</v>
      </c>
    </row>
    <row r="486" spans="1:5">
      <c r="A486" s="60" t="s">
        <v>548</v>
      </c>
      <c r="B486" s="61">
        <v>25.515951986785165</v>
      </c>
      <c r="C486" s="61">
        <v>26.630850811071777</v>
      </c>
      <c r="D486" s="62">
        <v>1.6968026869859602E-2</v>
      </c>
      <c r="E486" s="62">
        <v>1.1148988242866125</v>
      </c>
    </row>
    <row r="487" spans="1:5">
      <c r="A487" s="60" t="s">
        <v>549</v>
      </c>
      <c r="B487" s="61">
        <v>22.741775174160328</v>
      </c>
      <c r="C487" s="61">
        <v>23.861979559191074</v>
      </c>
      <c r="D487" s="62">
        <v>2.63689016201228E-2</v>
      </c>
      <c r="E487" s="62">
        <v>1.1202043850307462</v>
      </c>
    </row>
    <row r="488" spans="1:5">
      <c r="A488" s="60" t="s">
        <v>550</v>
      </c>
      <c r="B488" s="61">
        <v>23.312463634248463</v>
      </c>
      <c r="C488" s="61">
        <v>24.433475509207739</v>
      </c>
      <c r="D488" s="62">
        <v>1.11884257056934E-2</v>
      </c>
      <c r="E488" s="62">
        <v>1.1210118749592759</v>
      </c>
    </row>
    <row r="489" spans="1:5">
      <c r="A489" s="60" t="s">
        <v>551</v>
      </c>
      <c r="B489" s="61">
        <v>23.726496369449062</v>
      </c>
      <c r="C489" s="61">
        <v>24.848269137328572</v>
      </c>
      <c r="D489" s="62">
        <v>1.2282899708012799E-2</v>
      </c>
      <c r="E489" s="62">
        <v>1.1217727678795093</v>
      </c>
    </row>
    <row r="490" spans="1:5">
      <c r="A490" s="60" t="s">
        <v>552</v>
      </c>
      <c r="B490" s="61">
        <v>22.711244172818329</v>
      </c>
      <c r="C490" s="61">
        <v>23.838470535309174</v>
      </c>
      <c r="D490" s="62">
        <v>8.7040269766515393E-3</v>
      </c>
      <c r="E490" s="62">
        <v>1.1272263624908447</v>
      </c>
    </row>
    <row r="491" spans="1:5">
      <c r="A491" s="60" t="s">
        <v>553</v>
      </c>
      <c r="B491" s="61">
        <v>22.464624268831262</v>
      </c>
      <c r="C491" s="61">
        <v>23.594000280455177</v>
      </c>
      <c r="D491" s="62">
        <v>1.8143285094673899E-2</v>
      </c>
      <c r="E491" s="62">
        <v>1.1293760116239149</v>
      </c>
    </row>
    <row r="492" spans="1:5">
      <c r="A492" s="60" t="s">
        <v>554</v>
      </c>
      <c r="B492" s="61">
        <v>23.687106565997997</v>
      </c>
      <c r="C492" s="61">
        <v>24.816732041007509</v>
      </c>
      <c r="D492" s="62">
        <v>1.52014970221229E-3</v>
      </c>
      <c r="E492" s="62">
        <v>1.1296254750095116</v>
      </c>
    </row>
    <row r="493" spans="1:5">
      <c r="A493" s="60" t="s">
        <v>555</v>
      </c>
      <c r="B493" s="61">
        <v>27.600244069457194</v>
      </c>
      <c r="C493" s="61">
        <v>28.730248656626411</v>
      </c>
      <c r="D493" s="62">
        <v>5.2571145166527902E-2</v>
      </c>
      <c r="E493" s="62">
        <v>1.1300045871692177</v>
      </c>
    </row>
    <row r="494" spans="1:5">
      <c r="A494" s="60" t="s">
        <v>556</v>
      </c>
      <c r="B494" s="61">
        <v>22.585457419898511</v>
      </c>
      <c r="C494" s="61">
        <v>23.71551269014164</v>
      </c>
      <c r="D494" s="62">
        <v>7.74394653345656E-3</v>
      </c>
      <c r="E494" s="62">
        <v>1.1300552702431297</v>
      </c>
    </row>
    <row r="495" spans="1:5">
      <c r="A495" s="60" t="s">
        <v>557</v>
      </c>
      <c r="B495" s="61">
        <v>21.217556248795429</v>
      </c>
      <c r="C495" s="61">
        <v>22.348404131468403</v>
      </c>
      <c r="D495" s="62">
        <v>2.4554115729324799E-3</v>
      </c>
      <c r="E495" s="62">
        <v>1.130847882672974</v>
      </c>
    </row>
    <row r="496" spans="1:5">
      <c r="A496" s="60" t="s">
        <v>558</v>
      </c>
      <c r="B496" s="61">
        <v>22.885189513546123</v>
      </c>
      <c r="C496" s="61">
        <v>24.017389062112802</v>
      </c>
      <c r="D496" s="62">
        <v>1.3347392939427501E-2</v>
      </c>
      <c r="E496" s="62">
        <v>1.1321995485666783</v>
      </c>
    </row>
    <row r="497" spans="1:5">
      <c r="A497" s="60" t="s">
        <v>559</v>
      </c>
      <c r="B497" s="61">
        <v>21.248987991800725</v>
      </c>
      <c r="C497" s="61">
        <v>22.384034949729738</v>
      </c>
      <c r="D497" s="62">
        <v>5.4404209069889797E-2</v>
      </c>
      <c r="E497" s="62">
        <v>1.1350469579290134</v>
      </c>
    </row>
    <row r="498" spans="1:5">
      <c r="A498" s="60" t="s">
        <v>560</v>
      </c>
      <c r="B498" s="61">
        <v>23.226081560966762</v>
      </c>
      <c r="C498" s="61">
        <v>24.361428116887577</v>
      </c>
      <c r="D498" s="62">
        <v>9.7317161435452795E-3</v>
      </c>
      <c r="E498" s="62">
        <v>1.1353465559208153</v>
      </c>
    </row>
    <row r="499" spans="1:5">
      <c r="A499" s="60" t="s">
        <v>561</v>
      </c>
      <c r="B499" s="61">
        <v>27.562472207176327</v>
      </c>
      <c r="C499" s="61">
        <v>28.701365775943941</v>
      </c>
      <c r="D499" s="62">
        <v>1.09840110913493E-2</v>
      </c>
      <c r="E499" s="62">
        <v>1.1388935687676138</v>
      </c>
    </row>
    <row r="500" spans="1:5">
      <c r="A500" s="60" t="s">
        <v>562</v>
      </c>
      <c r="B500" s="61">
        <v>22.401171011092561</v>
      </c>
      <c r="C500" s="61">
        <v>23.540257935252274</v>
      </c>
      <c r="D500" s="62">
        <v>1.2450802894376899E-2</v>
      </c>
      <c r="E500" s="62">
        <v>1.139086924159713</v>
      </c>
    </row>
    <row r="501" spans="1:5">
      <c r="A501" s="60" t="s">
        <v>563</v>
      </c>
      <c r="B501" s="61">
        <v>22.16431389577631</v>
      </c>
      <c r="C501" s="61">
        <v>23.306665416210539</v>
      </c>
      <c r="D501" s="62">
        <v>1.29683327918619E-2</v>
      </c>
      <c r="E501" s="62">
        <v>1.1423515204342287</v>
      </c>
    </row>
    <row r="502" spans="1:5">
      <c r="A502" s="60" t="s">
        <v>564</v>
      </c>
      <c r="B502" s="61">
        <v>26.534018030947561</v>
      </c>
      <c r="C502" s="61">
        <v>27.677143857945875</v>
      </c>
      <c r="D502" s="62">
        <v>1.5729657056970998E-2</v>
      </c>
      <c r="E502" s="62">
        <v>1.1431258269983147</v>
      </c>
    </row>
    <row r="503" spans="1:5">
      <c r="A503" s="60" t="s">
        <v>565</v>
      </c>
      <c r="B503" s="61">
        <v>24.30037873043506</v>
      </c>
      <c r="C503" s="61">
        <v>25.444204547282041</v>
      </c>
      <c r="D503" s="62">
        <v>1.63060123165387E-2</v>
      </c>
      <c r="E503" s="62">
        <v>1.1438258168469808</v>
      </c>
    </row>
    <row r="504" spans="1:5">
      <c r="A504" s="60" t="s">
        <v>566</v>
      </c>
      <c r="B504" s="61">
        <v>26.195169764973127</v>
      </c>
      <c r="C504" s="61">
        <v>27.339154506836675</v>
      </c>
      <c r="D504" s="62">
        <v>3.85356430442301E-2</v>
      </c>
      <c r="E504" s="62">
        <v>1.143984741863548</v>
      </c>
    </row>
    <row r="505" spans="1:5">
      <c r="A505" s="60" t="s">
        <v>567</v>
      </c>
      <c r="B505" s="61">
        <v>22.855986687235529</v>
      </c>
      <c r="C505" s="61">
        <v>24.000382352730806</v>
      </c>
      <c r="D505" s="62">
        <v>3.20798268513907E-2</v>
      </c>
      <c r="E505" s="62">
        <v>1.1443956654952778</v>
      </c>
    </row>
    <row r="506" spans="1:5">
      <c r="A506" s="60" t="s">
        <v>568</v>
      </c>
      <c r="B506" s="61">
        <v>23.247717531929794</v>
      </c>
      <c r="C506" s="61">
        <v>24.393864250892744</v>
      </c>
      <c r="D506" s="62">
        <v>9.3153120957225402E-3</v>
      </c>
      <c r="E506" s="62">
        <v>1.1461467189629495</v>
      </c>
    </row>
    <row r="507" spans="1:5">
      <c r="A507" s="60" t="s">
        <v>569</v>
      </c>
      <c r="B507" s="61">
        <v>24.277060477126394</v>
      </c>
      <c r="C507" s="61">
        <v>25.428399496905172</v>
      </c>
      <c r="D507" s="62">
        <v>1.21205007314612E-2</v>
      </c>
      <c r="E507" s="62">
        <v>1.1513390197787778</v>
      </c>
    </row>
    <row r="508" spans="1:5">
      <c r="A508" s="60" t="s">
        <v>570</v>
      </c>
      <c r="B508" s="61">
        <v>20.568894461429128</v>
      </c>
      <c r="C508" s="61">
        <v>21.721768392490006</v>
      </c>
      <c r="D508" s="62">
        <v>3.7422493550013898E-3</v>
      </c>
      <c r="E508" s="62">
        <v>1.1528739310608778</v>
      </c>
    </row>
    <row r="509" spans="1:5">
      <c r="A509" s="60" t="s">
        <v>571</v>
      </c>
      <c r="B509" s="61">
        <v>23.557446592917223</v>
      </c>
      <c r="C509" s="61">
        <v>24.710624501491736</v>
      </c>
      <c r="D509" s="62">
        <v>3.6789459988679898E-2</v>
      </c>
      <c r="E509" s="62">
        <v>1.1531779085745129</v>
      </c>
    </row>
    <row r="510" spans="1:5">
      <c r="A510" s="60" t="s">
        <v>572</v>
      </c>
      <c r="B510" s="61">
        <v>26.280775288729462</v>
      </c>
      <c r="C510" s="61">
        <v>27.440014778272442</v>
      </c>
      <c r="D510" s="62">
        <v>7.7036211489371698E-3</v>
      </c>
      <c r="E510" s="62">
        <v>1.1592394895429798</v>
      </c>
    </row>
    <row r="511" spans="1:5">
      <c r="A511" s="60" t="s">
        <v>573</v>
      </c>
      <c r="B511" s="61">
        <v>23.78813916754973</v>
      </c>
      <c r="C511" s="61">
        <v>24.949097951596205</v>
      </c>
      <c r="D511" s="62">
        <v>5.7073775155321504E-3</v>
      </c>
      <c r="E511" s="62">
        <v>1.1609587840464748</v>
      </c>
    </row>
    <row r="512" spans="1:5">
      <c r="A512" s="60" t="s">
        <v>574</v>
      </c>
      <c r="B512" s="61">
        <v>25.795440373875962</v>
      </c>
      <c r="C512" s="61">
        <v>26.957892541761339</v>
      </c>
      <c r="D512" s="62">
        <v>3.8983943896995902E-3</v>
      </c>
      <c r="E512" s="62">
        <v>1.1624521678853768</v>
      </c>
    </row>
    <row r="513" spans="1:5">
      <c r="A513" s="60" t="s">
        <v>575</v>
      </c>
      <c r="B513" s="61">
        <v>22.565135445434823</v>
      </c>
      <c r="C513" s="61">
        <v>23.729404005297607</v>
      </c>
      <c r="D513" s="62">
        <v>3.2116989311813803E-2</v>
      </c>
      <c r="E513" s="62">
        <v>1.1642685598627835</v>
      </c>
    </row>
    <row r="514" spans="1:5">
      <c r="A514" s="60" t="s">
        <v>576</v>
      </c>
      <c r="B514" s="61">
        <v>22.262971699660365</v>
      </c>
      <c r="C514" s="61">
        <v>23.428602863900078</v>
      </c>
      <c r="D514" s="62">
        <v>4.0905991982275097E-2</v>
      </c>
      <c r="E514" s="62">
        <v>1.1656311642397128</v>
      </c>
    </row>
    <row r="515" spans="1:5">
      <c r="A515" s="60" t="s">
        <v>577</v>
      </c>
      <c r="B515" s="61">
        <v>25.281652757407596</v>
      </c>
      <c r="C515" s="61">
        <v>26.458597984992807</v>
      </c>
      <c r="D515" s="62">
        <v>4.1129411591303297E-3</v>
      </c>
      <c r="E515" s="62">
        <v>1.176945227585211</v>
      </c>
    </row>
    <row r="516" spans="1:5">
      <c r="A516" s="60" t="s">
        <v>578</v>
      </c>
      <c r="B516" s="61">
        <v>26.505722614308596</v>
      </c>
      <c r="C516" s="61">
        <v>27.68409740191214</v>
      </c>
      <c r="D516" s="62">
        <v>2.0551880799399999E-2</v>
      </c>
      <c r="E516" s="62">
        <v>1.1783747876035449</v>
      </c>
    </row>
    <row r="517" spans="1:5">
      <c r="A517" s="60" t="s">
        <v>579</v>
      </c>
      <c r="B517" s="61">
        <v>23.01746303135803</v>
      </c>
      <c r="C517" s="61">
        <v>24.199974254691369</v>
      </c>
      <c r="D517" s="62">
        <v>1.7257358495759802E-2</v>
      </c>
      <c r="E517" s="62">
        <v>1.1825112233333392</v>
      </c>
    </row>
    <row r="518" spans="1:5">
      <c r="A518" s="60" t="s">
        <v>580</v>
      </c>
      <c r="B518" s="61">
        <v>22.732994594939022</v>
      </c>
      <c r="C518" s="61">
        <v>23.915807006596651</v>
      </c>
      <c r="D518" s="62">
        <v>1.9457271684004698E-2</v>
      </c>
      <c r="E518" s="62">
        <v>1.1828124116576291</v>
      </c>
    </row>
    <row r="519" spans="1:5">
      <c r="A519" s="60" t="s">
        <v>581</v>
      </c>
      <c r="B519" s="61">
        <v>24.382699370401028</v>
      </c>
      <c r="C519" s="61">
        <v>25.570136639827609</v>
      </c>
      <c r="D519" s="62">
        <v>1.09840110913493E-2</v>
      </c>
      <c r="E519" s="62">
        <v>1.1874372694265816</v>
      </c>
    </row>
    <row r="520" spans="1:5">
      <c r="A520" s="60" t="s">
        <v>582</v>
      </c>
      <c r="B520" s="61">
        <v>24.924229565009796</v>
      </c>
      <c r="C520" s="61">
        <v>26.114307348897842</v>
      </c>
      <c r="D520" s="62">
        <v>1.97112380930323E-2</v>
      </c>
      <c r="E520" s="62">
        <v>1.1900777838880465</v>
      </c>
    </row>
    <row r="521" spans="1:5">
      <c r="A521" s="60" t="s">
        <v>583</v>
      </c>
      <c r="B521" s="61">
        <v>23.404431082794559</v>
      </c>
      <c r="C521" s="61">
        <v>24.597031130081671</v>
      </c>
      <c r="D521" s="62">
        <v>1.25124941176472E-2</v>
      </c>
      <c r="E521" s="62">
        <v>1.1926000472871117</v>
      </c>
    </row>
    <row r="522" spans="1:5">
      <c r="A522" s="60" t="s">
        <v>584</v>
      </c>
      <c r="B522" s="61">
        <v>25.617624032891595</v>
      </c>
      <c r="C522" s="61">
        <v>26.811131950220872</v>
      </c>
      <c r="D522" s="62">
        <v>1.25678155297129E-2</v>
      </c>
      <c r="E522" s="62">
        <v>1.1935079173292777</v>
      </c>
    </row>
    <row r="523" spans="1:5">
      <c r="A523" s="60" t="s">
        <v>585</v>
      </c>
      <c r="B523" s="61">
        <v>22.083389887688895</v>
      </c>
      <c r="C523" s="61">
        <v>23.277366505753474</v>
      </c>
      <c r="D523" s="62">
        <v>1.84119445125418E-2</v>
      </c>
      <c r="E523" s="62">
        <v>1.1939766180645783</v>
      </c>
    </row>
    <row r="524" spans="1:5">
      <c r="A524" s="60" t="s">
        <v>586</v>
      </c>
      <c r="B524" s="61">
        <v>20.857920487662156</v>
      </c>
      <c r="C524" s="61">
        <v>22.052252788971142</v>
      </c>
      <c r="D524" s="62">
        <v>2.11020315154185E-2</v>
      </c>
      <c r="E524" s="62">
        <v>1.1943323013089859</v>
      </c>
    </row>
    <row r="525" spans="1:5">
      <c r="A525" s="60" t="s">
        <v>587</v>
      </c>
      <c r="B525" s="61">
        <v>24.680781801450564</v>
      </c>
      <c r="C525" s="61">
        <v>25.888198235108675</v>
      </c>
      <c r="D525" s="62">
        <v>8.7040269766515393E-3</v>
      </c>
      <c r="E525" s="62">
        <v>1.2074164336581106</v>
      </c>
    </row>
    <row r="526" spans="1:5">
      <c r="A526" s="60" t="s">
        <v>588</v>
      </c>
      <c r="B526" s="61">
        <v>23.386631123862298</v>
      </c>
      <c r="C526" s="61">
        <v>24.600021600138337</v>
      </c>
      <c r="D526" s="62">
        <v>2.85049750766645E-2</v>
      </c>
      <c r="E526" s="62">
        <v>1.2133904762760395</v>
      </c>
    </row>
    <row r="527" spans="1:5">
      <c r="A527" s="60" t="s">
        <v>589</v>
      </c>
      <c r="B527" s="61">
        <v>24.982174768299728</v>
      </c>
      <c r="C527" s="61">
        <v>26.196640032075106</v>
      </c>
      <c r="D527" s="62">
        <v>5.2587098548125899E-3</v>
      </c>
      <c r="E527" s="62">
        <v>1.2144652637753772</v>
      </c>
    </row>
    <row r="528" spans="1:5">
      <c r="A528" s="60" t="s">
        <v>590</v>
      </c>
      <c r="B528" s="61">
        <v>24.286720200359696</v>
      </c>
      <c r="C528" s="61">
        <v>25.501837282764072</v>
      </c>
      <c r="D528" s="62">
        <v>2.23279306851847E-2</v>
      </c>
      <c r="E528" s="62">
        <v>1.215117082404376</v>
      </c>
    </row>
    <row r="529" spans="1:5">
      <c r="A529" s="60" t="s">
        <v>591</v>
      </c>
      <c r="B529" s="61">
        <v>23.887716813397798</v>
      </c>
      <c r="C529" s="61">
        <v>25.107650199908974</v>
      </c>
      <c r="D529" s="62">
        <v>3.9685627834954197E-2</v>
      </c>
      <c r="E529" s="62">
        <v>1.2199333865111761</v>
      </c>
    </row>
    <row r="530" spans="1:5">
      <c r="A530" s="60" t="s">
        <v>592</v>
      </c>
      <c r="B530" s="61">
        <v>22.853270635997664</v>
      </c>
      <c r="C530" s="61">
        <v>24.073298182265074</v>
      </c>
      <c r="D530" s="62">
        <v>1.63060123165387E-2</v>
      </c>
      <c r="E530" s="62">
        <v>1.2200275462674099</v>
      </c>
    </row>
    <row r="531" spans="1:5">
      <c r="A531" s="60" t="s">
        <v>593</v>
      </c>
      <c r="B531" s="61">
        <v>25.819070254057195</v>
      </c>
      <c r="C531" s="61">
        <v>27.039509041330106</v>
      </c>
      <c r="D531" s="62">
        <v>6.82246604411001E-3</v>
      </c>
      <c r="E531" s="62">
        <v>1.2204387872729114</v>
      </c>
    </row>
    <row r="532" spans="1:5">
      <c r="A532" s="60" t="s">
        <v>594</v>
      </c>
      <c r="B532" s="61">
        <v>22.333588706314956</v>
      </c>
      <c r="C532" s="61">
        <v>23.556808983159602</v>
      </c>
      <c r="D532" s="62">
        <v>1.90819292267949E-2</v>
      </c>
      <c r="E532" s="62">
        <v>1.2232202768446463</v>
      </c>
    </row>
    <row r="533" spans="1:5">
      <c r="A533" s="60" t="s">
        <v>595</v>
      </c>
      <c r="B533" s="61">
        <v>24.035639998962257</v>
      </c>
      <c r="C533" s="61">
        <v>25.263930004155938</v>
      </c>
      <c r="D533" s="62">
        <v>1.1183699319637599E-2</v>
      </c>
      <c r="E533" s="62">
        <v>1.2282900051936814</v>
      </c>
    </row>
    <row r="534" spans="1:5">
      <c r="A534" s="60" t="s">
        <v>596</v>
      </c>
      <c r="B534" s="61">
        <v>24.01612783293643</v>
      </c>
      <c r="C534" s="61">
        <v>25.24507660734481</v>
      </c>
      <c r="D534" s="62">
        <v>1.1578765512242E-2</v>
      </c>
      <c r="E534" s="62">
        <v>1.22894877440838</v>
      </c>
    </row>
    <row r="535" spans="1:5">
      <c r="A535" s="60" t="s">
        <v>597</v>
      </c>
      <c r="B535" s="61">
        <v>30.732006731200361</v>
      </c>
      <c r="C535" s="61">
        <v>31.961862552023408</v>
      </c>
      <c r="D535" s="62">
        <v>3.27590443504924E-2</v>
      </c>
      <c r="E535" s="62">
        <v>1.2298558208230475</v>
      </c>
    </row>
    <row r="536" spans="1:5">
      <c r="A536" s="60" t="s">
        <v>598</v>
      </c>
      <c r="B536" s="61">
        <v>23.155637768379929</v>
      </c>
      <c r="C536" s="61">
        <v>24.388477177715771</v>
      </c>
      <c r="D536" s="62">
        <v>5.5299805698667496E-3</v>
      </c>
      <c r="E536" s="62">
        <v>1.2328394093358419</v>
      </c>
    </row>
    <row r="537" spans="1:5">
      <c r="A537" s="60" t="s">
        <v>599</v>
      </c>
      <c r="B537" s="61">
        <v>21.755221774765062</v>
      </c>
      <c r="C537" s="61">
        <v>22.988808193985545</v>
      </c>
      <c r="D537" s="62">
        <v>2.53680689442724E-2</v>
      </c>
      <c r="E537" s="62">
        <v>1.2335864192204831</v>
      </c>
    </row>
    <row r="538" spans="1:5">
      <c r="A538" s="60" t="s">
        <v>600</v>
      </c>
      <c r="B538" s="61">
        <v>21.270829008081428</v>
      </c>
      <c r="C538" s="61">
        <v>22.505237740931108</v>
      </c>
      <c r="D538" s="62">
        <v>5.1085293138172901E-2</v>
      </c>
      <c r="E538" s="62">
        <v>1.2344087328496798</v>
      </c>
    </row>
    <row r="539" spans="1:5">
      <c r="A539" s="60" t="s">
        <v>601</v>
      </c>
      <c r="B539" s="61">
        <v>26.910369127815198</v>
      </c>
      <c r="C539" s="61">
        <v>28.144834154058241</v>
      </c>
      <c r="D539" s="62">
        <v>7.1955934768263398E-3</v>
      </c>
      <c r="E539" s="62">
        <v>1.2344650262430434</v>
      </c>
    </row>
    <row r="540" spans="1:5">
      <c r="A540" s="60" t="s">
        <v>602</v>
      </c>
      <c r="B540" s="61">
        <v>22.805999319965093</v>
      </c>
      <c r="C540" s="61">
        <v>24.041678648253875</v>
      </c>
      <c r="D540" s="62">
        <v>1.0478213948790701E-2</v>
      </c>
      <c r="E540" s="62">
        <v>1.2356793282887821</v>
      </c>
    </row>
    <row r="541" spans="1:5">
      <c r="A541" s="60" t="s">
        <v>603</v>
      </c>
      <c r="B541" s="61">
        <v>22.911391943343094</v>
      </c>
      <c r="C541" s="61">
        <v>24.147792610923606</v>
      </c>
      <c r="D541" s="62">
        <v>2.3549891992729902E-2</v>
      </c>
      <c r="E541" s="62">
        <v>1.2364006675805115</v>
      </c>
    </row>
    <row r="542" spans="1:5">
      <c r="A542" s="60" t="s">
        <v>604</v>
      </c>
      <c r="B542" s="61">
        <v>23.964927732905196</v>
      </c>
      <c r="C542" s="61">
        <v>25.202777268687473</v>
      </c>
      <c r="D542" s="62">
        <v>2.3127392149349502E-2</v>
      </c>
      <c r="E542" s="62">
        <v>1.2378495357822779</v>
      </c>
    </row>
    <row r="543" spans="1:5">
      <c r="A543" s="60" t="s">
        <v>605</v>
      </c>
      <c r="B543" s="61">
        <v>20.119404879938362</v>
      </c>
      <c r="C543" s="61">
        <v>21.357533202518841</v>
      </c>
      <c r="D543" s="62">
        <v>1.5911191902705801E-2</v>
      </c>
      <c r="E543" s="62">
        <v>1.2381283225804793</v>
      </c>
    </row>
    <row r="544" spans="1:5">
      <c r="A544" s="60" t="s">
        <v>606</v>
      </c>
      <c r="B544" s="61">
        <v>24.224756387768196</v>
      </c>
      <c r="C544" s="61">
        <v>25.468956875824375</v>
      </c>
      <c r="D544" s="62">
        <v>2.22681302152231E-2</v>
      </c>
      <c r="E544" s="62">
        <v>1.2442004880561797</v>
      </c>
    </row>
    <row r="545" spans="1:5">
      <c r="A545" s="60" t="s">
        <v>607</v>
      </c>
      <c r="B545" s="61">
        <v>23.183834255550295</v>
      </c>
      <c r="C545" s="61">
        <v>24.429921046535771</v>
      </c>
      <c r="D545" s="62">
        <v>6.9874511913239797E-3</v>
      </c>
      <c r="E545" s="62">
        <v>1.2460867909854763</v>
      </c>
    </row>
    <row r="546" spans="1:5">
      <c r="A546" s="60" t="s">
        <v>608</v>
      </c>
      <c r="B546" s="61">
        <v>24.334850744035293</v>
      </c>
      <c r="C546" s="61">
        <v>25.584398174268006</v>
      </c>
      <c r="D546" s="62">
        <v>2.3549891992729902E-2</v>
      </c>
      <c r="E546" s="62">
        <v>1.2495474302327132</v>
      </c>
    </row>
    <row r="547" spans="1:5">
      <c r="A547" s="60" t="s">
        <v>609</v>
      </c>
      <c r="B547" s="61">
        <v>24.104128024461897</v>
      </c>
      <c r="C547" s="61">
        <v>25.355527105632508</v>
      </c>
      <c r="D547" s="62">
        <v>2.5244526045546502E-3</v>
      </c>
      <c r="E547" s="62">
        <v>1.2513990811706108</v>
      </c>
    </row>
    <row r="548" spans="1:5">
      <c r="A548" s="60" t="s">
        <v>610</v>
      </c>
      <c r="B548" s="61">
        <v>23.357790206485593</v>
      </c>
      <c r="C548" s="61">
        <v>24.610975980663341</v>
      </c>
      <c r="D548" s="62">
        <v>1.5911191902705801E-2</v>
      </c>
      <c r="E548" s="62">
        <v>1.2531857741777479</v>
      </c>
    </row>
    <row r="549" spans="1:5">
      <c r="A549" s="60" t="s">
        <v>611</v>
      </c>
      <c r="B549" s="61">
        <v>22.245165576752427</v>
      </c>
      <c r="C549" s="61">
        <v>23.498918694342837</v>
      </c>
      <c r="D549" s="62">
        <v>8.1242860187147308E-3</v>
      </c>
      <c r="E549" s="62">
        <v>1.25375311759041</v>
      </c>
    </row>
    <row r="550" spans="1:5">
      <c r="A550" s="60" t="s">
        <v>612</v>
      </c>
      <c r="B550" s="61">
        <v>25.66152719311243</v>
      </c>
      <c r="C550" s="61">
        <v>26.918439037743838</v>
      </c>
      <c r="D550" s="62">
        <v>4.4456055951739501E-3</v>
      </c>
      <c r="E550" s="62">
        <v>1.2569118446314071</v>
      </c>
    </row>
    <row r="551" spans="1:5">
      <c r="A551" s="60" t="s">
        <v>613</v>
      </c>
      <c r="B551" s="61">
        <v>24.40479051314826</v>
      </c>
      <c r="C551" s="61">
        <v>25.662148829622875</v>
      </c>
      <c r="D551" s="62">
        <v>1.2956629470712499E-2</v>
      </c>
      <c r="E551" s="62">
        <v>1.2573583164746154</v>
      </c>
    </row>
    <row r="552" spans="1:5">
      <c r="A552" s="60" t="s">
        <v>614</v>
      </c>
      <c r="B552" s="61">
        <v>23.507814098251597</v>
      </c>
      <c r="C552" s="61">
        <v>24.766967010899709</v>
      </c>
      <c r="D552" s="62">
        <v>2.8347378276752499E-3</v>
      </c>
      <c r="E552" s="62">
        <v>1.259152912648112</v>
      </c>
    </row>
    <row r="553" spans="1:5">
      <c r="A553" s="60" t="s">
        <v>615</v>
      </c>
      <c r="B553" s="61">
        <v>25.868037700426498</v>
      </c>
      <c r="C553" s="61">
        <v>27.129878122859676</v>
      </c>
      <c r="D553" s="62">
        <v>3.3086789358016899E-2</v>
      </c>
      <c r="E553" s="62">
        <v>1.2618404224331776</v>
      </c>
    </row>
    <row r="554" spans="1:5">
      <c r="A554" s="60" t="s">
        <v>616</v>
      </c>
      <c r="B554" s="61">
        <v>22.934832880733364</v>
      </c>
      <c r="C554" s="61">
        <v>24.199014760889707</v>
      </c>
      <c r="D554" s="62">
        <v>8.1027766687538205E-3</v>
      </c>
      <c r="E554" s="62">
        <v>1.2641818801563431</v>
      </c>
    </row>
    <row r="555" spans="1:5">
      <c r="A555" s="60" t="s">
        <v>617</v>
      </c>
      <c r="B555" s="61">
        <v>25.175856077454558</v>
      </c>
      <c r="C555" s="61">
        <v>26.448972357019073</v>
      </c>
      <c r="D555" s="62">
        <v>2.93215208756171E-3</v>
      </c>
      <c r="E555" s="62">
        <v>1.2731162795645155</v>
      </c>
    </row>
    <row r="556" spans="1:5">
      <c r="A556" s="60" t="s">
        <v>618</v>
      </c>
      <c r="B556" s="61">
        <v>23.255012332063398</v>
      </c>
      <c r="C556" s="61">
        <v>24.528774518696974</v>
      </c>
      <c r="D556" s="62">
        <v>1.0620399818742E-2</v>
      </c>
      <c r="E556" s="62">
        <v>1.2737621866335758</v>
      </c>
    </row>
    <row r="557" spans="1:5">
      <c r="A557" s="60" t="s">
        <v>619</v>
      </c>
      <c r="B557" s="61">
        <v>25.042335411386762</v>
      </c>
      <c r="C557" s="61">
        <v>26.317358062950905</v>
      </c>
      <c r="D557" s="62">
        <v>2.4554115729324799E-3</v>
      </c>
      <c r="E557" s="62">
        <v>1.275022651564143</v>
      </c>
    </row>
    <row r="558" spans="1:5">
      <c r="A558" s="60" t="s">
        <v>620</v>
      </c>
      <c r="B558" s="61">
        <v>24.530157009285361</v>
      </c>
      <c r="C558" s="61">
        <v>25.805257571421876</v>
      </c>
      <c r="D558" s="62">
        <v>6.1419157438067102E-3</v>
      </c>
      <c r="E558" s="62">
        <v>1.2751005621365152</v>
      </c>
    </row>
    <row r="559" spans="1:5">
      <c r="A559" s="60" t="s">
        <v>621</v>
      </c>
      <c r="B559" s="61">
        <v>23.176680046784458</v>
      </c>
      <c r="C559" s="61">
        <v>24.45701733558484</v>
      </c>
      <c r="D559" s="62">
        <v>5.2777323744895598E-2</v>
      </c>
      <c r="E559" s="62">
        <v>1.2803372888003821</v>
      </c>
    </row>
    <row r="560" spans="1:5">
      <c r="A560" s="60" t="s">
        <v>622</v>
      </c>
      <c r="B560" s="61">
        <v>25.897373019876664</v>
      </c>
      <c r="C560" s="61">
        <v>27.179505698632141</v>
      </c>
      <c r="D560" s="62">
        <v>5.8210807606474003E-3</v>
      </c>
      <c r="E560" s="62">
        <v>1.2821326787554774</v>
      </c>
    </row>
    <row r="561" spans="1:5">
      <c r="A561" s="60" t="s">
        <v>623</v>
      </c>
      <c r="B561" s="61">
        <v>23.182161694296962</v>
      </c>
      <c r="C561" s="61">
        <v>24.46657470560751</v>
      </c>
      <c r="D561" s="62">
        <v>2.1989168560663099E-2</v>
      </c>
      <c r="E561" s="62">
        <v>1.2844130113105479</v>
      </c>
    </row>
    <row r="562" spans="1:5">
      <c r="A562" s="60" t="s">
        <v>624</v>
      </c>
      <c r="B562" s="61">
        <v>23.694432021591627</v>
      </c>
      <c r="C562" s="61">
        <v>24.984685634289573</v>
      </c>
      <c r="D562" s="62">
        <v>8.7040269766515393E-3</v>
      </c>
      <c r="E562" s="62">
        <v>1.2902536126979456</v>
      </c>
    </row>
    <row r="563" spans="1:5">
      <c r="A563" s="60" t="s">
        <v>625</v>
      </c>
      <c r="B563" s="61">
        <v>23.522537286317597</v>
      </c>
      <c r="C563" s="61">
        <v>24.815173143808106</v>
      </c>
      <c r="D563" s="62">
        <v>3.6068028758193598E-3</v>
      </c>
      <c r="E563" s="62">
        <v>1.2926358574905095</v>
      </c>
    </row>
    <row r="564" spans="1:5">
      <c r="A564" s="60" t="s">
        <v>626</v>
      </c>
      <c r="B564" s="61">
        <v>24.347000038680992</v>
      </c>
      <c r="C564" s="61">
        <v>25.642012620495638</v>
      </c>
      <c r="D564" s="62">
        <v>9.4801683227546795E-3</v>
      </c>
      <c r="E564" s="62">
        <v>1.2950125818146461</v>
      </c>
    </row>
    <row r="565" spans="1:5">
      <c r="A565" s="60" t="s">
        <v>627</v>
      </c>
      <c r="B565" s="61">
        <v>21.777591888525794</v>
      </c>
      <c r="C565" s="61">
        <v>23.074836921857969</v>
      </c>
      <c r="D565" s="62">
        <v>2.23279306851847E-2</v>
      </c>
      <c r="E565" s="62">
        <v>1.2972450333321746</v>
      </c>
    </row>
    <row r="566" spans="1:5">
      <c r="A566" s="60" t="s">
        <v>628</v>
      </c>
      <c r="B566" s="61">
        <v>21.532691926135431</v>
      </c>
      <c r="C566" s="61">
        <v>22.832666339141607</v>
      </c>
      <c r="D566" s="62">
        <v>1.9313195540326799E-2</v>
      </c>
      <c r="E566" s="62">
        <v>1.2999744130061757</v>
      </c>
    </row>
    <row r="567" spans="1:5">
      <c r="A567" s="60" t="s">
        <v>629</v>
      </c>
      <c r="B567" s="61">
        <v>24.725399057557297</v>
      </c>
      <c r="C567" s="61">
        <v>26.025761194265044</v>
      </c>
      <c r="D567" s="62">
        <v>1.2282899708012799E-2</v>
      </c>
      <c r="E567" s="62">
        <v>1.3003621367077471</v>
      </c>
    </row>
    <row r="568" spans="1:5">
      <c r="A568" s="60" t="s">
        <v>630</v>
      </c>
      <c r="B568" s="61">
        <v>24.176749526267997</v>
      </c>
      <c r="C568" s="61">
        <v>25.492787063411971</v>
      </c>
      <c r="D568" s="62">
        <v>4.0496405376422802E-2</v>
      </c>
      <c r="E568" s="62">
        <v>1.3160375371439734</v>
      </c>
    </row>
    <row r="569" spans="1:5">
      <c r="A569" s="60" t="s">
        <v>631</v>
      </c>
      <c r="B569" s="61">
        <v>24.410512929632262</v>
      </c>
      <c r="C569" s="61">
        <v>25.732318772718372</v>
      </c>
      <c r="D569" s="62">
        <v>1.69833172174166E-2</v>
      </c>
      <c r="E569" s="62">
        <v>1.3218058430861106</v>
      </c>
    </row>
    <row r="570" spans="1:5">
      <c r="A570" s="60" t="s">
        <v>632</v>
      </c>
      <c r="B570" s="61">
        <v>24.58191633963413</v>
      </c>
      <c r="C570" s="61">
        <v>25.903728840265341</v>
      </c>
      <c r="D570" s="62">
        <v>8.4171185537356506E-3</v>
      </c>
      <c r="E570" s="62">
        <v>1.3218125006312107</v>
      </c>
    </row>
    <row r="571" spans="1:5">
      <c r="A571" s="60" t="s">
        <v>633</v>
      </c>
      <c r="B571" s="61">
        <v>29.997752456008659</v>
      </c>
      <c r="C571" s="61">
        <v>31.328599387985577</v>
      </c>
      <c r="D571" s="62">
        <v>2.8066972903040201E-2</v>
      </c>
      <c r="E571" s="62">
        <v>1.3308469319769181</v>
      </c>
    </row>
    <row r="572" spans="1:5">
      <c r="A572" s="60" t="s">
        <v>634</v>
      </c>
      <c r="B572" s="61">
        <v>23.645735689443161</v>
      </c>
      <c r="C572" s="61">
        <v>24.976633169840539</v>
      </c>
      <c r="D572" s="62">
        <v>1.8377205814105801E-2</v>
      </c>
      <c r="E572" s="62">
        <v>1.330897480397379</v>
      </c>
    </row>
    <row r="573" spans="1:5">
      <c r="A573" s="60" t="s">
        <v>635</v>
      </c>
      <c r="B573" s="61">
        <v>25.346408742523625</v>
      </c>
      <c r="C573" s="61">
        <v>26.684393254901039</v>
      </c>
      <c r="D573" s="62">
        <v>2.88568491350031E-3</v>
      </c>
      <c r="E573" s="62">
        <v>1.3379845123774139</v>
      </c>
    </row>
    <row r="574" spans="1:5">
      <c r="A574" s="60" t="s">
        <v>636</v>
      </c>
      <c r="B574" s="61">
        <v>22.810870550230074</v>
      </c>
      <c r="C574" s="61">
        <v>24.148936816125474</v>
      </c>
      <c r="D574" s="62">
        <v>1.2902353939067499E-2</v>
      </c>
      <c r="E574" s="62">
        <v>1.3380662658953995</v>
      </c>
    </row>
    <row r="575" spans="1:5">
      <c r="A575" s="60" t="s">
        <v>637</v>
      </c>
      <c r="B575" s="61">
        <v>24.717390977670096</v>
      </c>
      <c r="C575" s="61">
        <v>26.057330175721273</v>
      </c>
      <c r="D575" s="62">
        <v>4.3701693448967901E-3</v>
      </c>
      <c r="E575" s="62">
        <v>1.3399391980511766</v>
      </c>
    </row>
    <row r="576" spans="1:5">
      <c r="A576" s="60" t="s">
        <v>638</v>
      </c>
      <c r="B576" s="61">
        <v>23.823093924094561</v>
      </c>
      <c r="C576" s="61">
        <v>25.163894016045607</v>
      </c>
      <c r="D576" s="62">
        <v>2.3040664806497899E-2</v>
      </c>
      <c r="E576" s="62">
        <v>1.3408000919510457</v>
      </c>
    </row>
    <row r="577" spans="1:5">
      <c r="A577" s="60" t="s">
        <v>639</v>
      </c>
      <c r="B577" s="61">
        <v>22.173345039912999</v>
      </c>
      <c r="C577" s="61">
        <v>23.515382650412537</v>
      </c>
      <c r="D577" s="62">
        <v>3.0033297868446999E-2</v>
      </c>
      <c r="E577" s="62">
        <v>1.3420376104995384</v>
      </c>
    </row>
    <row r="578" spans="1:5">
      <c r="A578" s="60" t="s">
        <v>640</v>
      </c>
      <c r="B578" s="61">
        <v>23.402422192353928</v>
      </c>
      <c r="C578" s="61">
        <v>24.746487100776775</v>
      </c>
      <c r="D578" s="62">
        <v>2.4753591984762501E-3</v>
      </c>
      <c r="E578" s="62">
        <v>1.3440649084228475</v>
      </c>
    </row>
    <row r="579" spans="1:5">
      <c r="A579" s="60" t="s">
        <v>641</v>
      </c>
      <c r="B579" s="61">
        <v>23.850934029319294</v>
      </c>
      <c r="C579" s="61">
        <v>25.197819187203276</v>
      </c>
      <c r="D579" s="62">
        <v>2.6327319344179802E-3</v>
      </c>
      <c r="E579" s="62">
        <v>1.3468851578839818</v>
      </c>
    </row>
    <row r="580" spans="1:5">
      <c r="A580" s="60" t="s">
        <v>642</v>
      </c>
      <c r="B580" s="61">
        <v>23.178398203915474</v>
      </c>
      <c r="C580" s="61">
        <v>24.530699948934739</v>
      </c>
      <c r="D580" s="62">
        <v>3.1522019206492197E-2</v>
      </c>
      <c r="E580" s="62">
        <v>1.3523017450192647</v>
      </c>
    </row>
    <row r="581" spans="1:5">
      <c r="A581" s="60" t="s">
        <v>643</v>
      </c>
      <c r="B581" s="61">
        <v>23.645687826176857</v>
      </c>
      <c r="C581" s="61">
        <v>24.999723315070938</v>
      </c>
      <c r="D581" s="62">
        <v>1.27803057785216E-2</v>
      </c>
      <c r="E581" s="62">
        <v>1.3540354888940804</v>
      </c>
    </row>
    <row r="582" spans="1:5">
      <c r="A582" s="60" t="s">
        <v>644</v>
      </c>
      <c r="B582" s="61">
        <v>24.657994931985129</v>
      </c>
      <c r="C582" s="61">
        <v>26.012192994320742</v>
      </c>
      <c r="D582" s="62">
        <v>3.7441348799465298E-3</v>
      </c>
      <c r="E582" s="62">
        <v>1.3541980623356125</v>
      </c>
    </row>
    <row r="583" spans="1:5">
      <c r="A583" s="60" t="s">
        <v>645</v>
      </c>
      <c r="B583" s="61">
        <v>24.424598828958164</v>
      </c>
      <c r="C583" s="61">
        <v>25.78012717467421</v>
      </c>
      <c r="D583" s="62">
        <v>3.3152356689517999E-3</v>
      </c>
      <c r="E583" s="62">
        <v>1.3555283457160456</v>
      </c>
    </row>
    <row r="584" spans="1:5">
      <c r="A584" s="60" t="s">
        <v>646</v>
      </c>
      <c r="B584" s="61">
        <v>22.389121368646027</v>
      </c>
      <c r="C584" s="61">
        <v>23.757059734958375</v>
      </c>
      <c r="D584" s="62">
        <v>8.1242860187147308E-3</v>
      </c>
      <c r="E584" s="62">
        <v>1.3679383663123481</v>
      </c>
    </row>
    <row r="585" spans="1:5">
      <c r="A585" s="60" t="s">
        <v>647</v>
      </c>
      <c r="B585" s="61">
        <v>29.955914111987695</v>
      </c>
      <c r="C585" s="61">
        <v>31.328599387985577</v>
      </c>
      <c r="D585" s="62">
        <v>2.4899462007305501E-2</v>
      </c>
      <c r="E585" s="62">
        <v>1.3726852759978811</v>
      </c>
    </row>
    <row r="586" spans="1:5">
      <c r="A586" s="60" t="s">
        <v>648</v>
      </c>
      <c r="B586" s="61">
        <v>29.955914111987695</v>
      </c>
      <c r="C586" s="61">
        <v>31.328599387985577</v>
      </c>
      <c r="D586" s="62">
        <v>2.4899462007305501E-2</v>
      </c>
      <c r="E586" s="62">
        <v>1.3726852759978811</v>
      </c>
    </row>
    <row r="587" spans="1:5">
      <c r="A587" s="60" t="s">
        <v>649</v>
      </c>
      <c r="B587" s="61">
        <v>24.974632609002665</v>
      </c>
      <c r="C587" s="61">
        <v>26.347418174203938</v>
      </c>
      <c r="D587" s="62">
        <v>7.3225052140977499E-3</v>
      </c>
      <c r="E587" s="62">
        <v>1.3727855652012728</v>
      </c>
    </row>
    <row r="588" spans="1:5">
      <c r="A588" s="60" t="s">
        <v>650</v>
      </c>
      <c r="B588" s="61">
        <v>22.891178937119577</v>
      </c>
      <c r="C588" s="61">
        <v>24.2644269407037</v>
      </c>
      <c r="D588" s="62">
        <v>1.2320652316389499E-2</v>
      </c>
      <c r="E588" s="62">
        <v>1.3732480035841235</v>
      </c>
    </row>
    <row r="589" spans="1:5">
      <c r="A589" s="60" t="s">
        <v>651</v>
      </c>
      <c r="B589" s="61">
        <v>24.694457356413029</v>
      </c>
      <c r="C589" s="61">
        <v>26.074366021529372</v>
      </c>
      <c r="D589" s="62">
        <v>1.4323969718144E-2</v>
      </c>
      <c r="E589" s="62">
        <v>1.3799086651163428</v>
      </c>
    </row>
    <row r="590" spans="1:5">
      <c r="A590" s="60" t="s">
        <v>652</v>
      </c>
      <c r="B590" s="61">
        <v>21.537374684253457</v>
      </c>
      <c r="C590" s="61">
        <v>22.919498681580205</v>
      </c>
      <c r="D590" s="62">
        <v>3.63298452453387E-2</v>
      </c>
      <c r="E590" s="62">
        <v>1.3821239973267474</v>
      </c>
    </row>
    <row r="591" spans="1:5">
      <c r="A591" s="60" t="s">
        <v>653</v>
      </c>
      <c r="B591" s="61">
        <v>23.544332908333597</v>
      </c>
      <c r="C591" s="61">
        <v>24.926951433156344</v>
      </c>
      <c r="D591" s="62">
        <v>1.6333024339872201E-2</v>
      </c>
      <c r="E591" s="62">
        <v>1.3826185248227461</v>
      </c>
    </row>
    <row r="592" spans="1:5">
      <c r="A592" s="60" t="s">
        <v>654</v>
      </c>
      <c r="B592" s="61">
        <v>24.101359072219264</v>
      </c>
      <c r="C592" s="61">
        <v>25.48478680421054</v>
      </c>
      <c r="D592" s="62">
        <v>4.3191008945587398E-3</v>
      </c>
      <c r="E592" s="62">
        <v>1.3834277319912758</v>
      </c>
    </row>
    <row r="593" spans="1:5">
      <c r="A593" s="60" t="s">
        <v>655</v>
      </c>
      <c r="B593" s="61">
        <v>19.619818899908076</v>
      </c>
      <c r="C593" s="61">
        <v>21.009008085330837</v>
      </c>
      <c r="D593" s="62">
        <v>2.9185437171254301E-2</v>
      </c>
      <c r="E593" s="62">
        <v>1.3891891854227616</v>
      </c>
    </row>
    <row r="594" spans="1:5">
      <c r="A594" s="60" t="s">
        <v>656</v>
      </c>
      <c r="B594" s="61">
        <v>25.241796088639731</v>
      </c>
      <c r="C594" s="61">
        <v>26.633102309533104</v>
      </c>
      <c r="D594" s="62">
        <v>4.0087418219087803E-3</v>
      </c>
      <c r="E594" s="62">
        <v>1.3913062208933731</v>
      </c>
    </row>
    <row r="595" spans="1:5">
      <c r="A595" s="60" t="s">
        <v>657</v>
      </c>
      <c r="B595" s="61">
        <v>23.153633644843595</v>
      </c>
      <c r="C595" s="61">
        <v>24.54967623640124</v>
      </c>
      <c r="D595" s="62">
        <v>1.8663201562298299E-3</v>
      </c>
      <c r="E595" s="62">
        <v>1.3960425915576451</v>
      </c>
    </row>
    <row r="596" spans="1:5">
      <c r="A596" s="60" t="s">
        <v>658</v>
      </c>
      <c r="B596" s="61">
        <v>21.787307672253874</v>
      </c>
      <c r="C596" s="61">
        <v>23.183765074743544</v>
      </c>
      <c r="D596" s="62">
        <v>5.0372315217960199E-2</v>
      </c>
      <c r="E596" s="62">
        <v>1.3964574024896699</v>
      </c>
    </row>
    <row r="597" spans="1:5">
      <c r="A597" s="60" t="s">
        <v>659</v>
      </c>
      <c r="B597" s="61">
        <v>22.251863576312211</v>
      </c>
      <c r="C597" s="61">
        <v>23.651680142946006</v>
      </c>
      <c r="D597" s="62">
        <v>1.6130757552579499E-2</v>
      </c>
      <c r="E597" s="62">
        <v>1.3998165666337954</v>
      </c>
    </row>
    <row r="598" spans="1:5">
      <c r="A598" s="60" t="s">
        <v>660</v>
      </c>
      <c r="B598" s="61">
        <v>23.316555115643862</v>
      </c>
      <c r="C598" s="61">
        <v>24.717544690320238</v>
      </c>
      <c r="D598" s="62">
        <v>5.9923893608606702E-3</v>
      </c>
      <c r="E598" s="62">
        <v>1.4009895746763767</v>
      </c>
    </row>
    <row r="599" spans="1:5">
      <c r="A599" s="60" t="s">
        <v>661</v>
      </c>
      <c r="B599" s="61">
        <v>23.845707755745661</v>
      </c>
      <c r="C599" s="61">
        <v>25.247267547885674</v>
      </c>
      <c r="D599" s="62">
        <v>1.77223827754191E-3</v>
      </c>
      <c r="E599" s="62">
        <v>1.4015597921400129</v>
      </c>
    </row>
    <row r="600" spans="1:5">
      <c r="A600" s="60" t="s">
        <v>662</v>
      </c>
      <c r="B600" s="61">
        <v>24.713926999205061</v>
      </c>
      <c r="C600" s="61">
        <v>26.116065980330006</v>
      </c>
      <c r="D600" s="62">
        <v>1.63320716277317E-2</v>
      </c>
      <c r="E600" s="62">
        <v>1.4021389811249456</v>
      </c>
    </row>
    <row r="601" spans="1:5">
      <c r="A601" s="60" t="s">
        <v>663</v>
      </c>
      <c r="B601" s="61">
        <v>23.487523678945724</v>
      </c>
      <c r="C601" s="61">
        <v>24.890523346431674</v>
      </c>
      <c r="D601" s="62">
        <v>1.8489460226933398E-2</v>
      </c>
      <c r="E601" s="62">
        <v>1.4029996674859504</v>
      </c>
    </row>
    <row r="602" spans="1:5">
      <c r="A602" s="60" t="s">
        <v>664</v>
      </c>
      <c r="B602" s="61">
        <v>24.199518251453259</v>
      </c>
      <c r="C602" s="61">
        <v>25.606390973798707</v>
      </c>
      <c r="D602" s="62">
        <v>2.6143863499927598E-3</v>
      </c>
      <c r="E602" s="62">
        <v>1.4068727223454474</v>
      </c>
    </row>
    <row r="603" spans="1:5">
      <c r="A603" s="60" t="s">
        <v>665</v>
      </c>
      <c r="B603" s="61">
        <v>23.361387899058428</v>
      </c>
      <c r="C603" s="61">
        <v>24.769513718758972</v>
      </c>
      <c r="D603" s="62">
        <v>4.6052277291388204E-3</v>
      </c>
      <c r="E603" s="62">
        <v>1.408125819700544</v>
      </c>
    </row>
    <row r="604" spans="1:5">
      <c r="A604" s="60" t="s">
        <v>666</v>
      </c>
      <c r="B604" s="61">
        <v>24.335162642078092</v>
      </c>
      <c r="C604" s="61">
        <v>25.745325231074073</v>
      </c>
      <c r="D604" s="62">
        <v>7.2417489184787203E-3</v>
      </c>
      <c r="E604" s="62">
        <v>1.4101625889959806</v>
      </c>
    </row>
    <row r="605" spans="1:5">
      <c r="A605" s="60" t="s">
        <v>667</v>
      </c>
      <c r="B605" s="61">
        <v>22.506089113835174</v>
      </c>
      <c r="C605" s="61">
        <v>23.916724932328805</v>
      </c>
      <c r="D605" s="62">
        <v>2.6143863499927598E-3</v>
      </c>
      <c r="E605" s="62">
        <v>1.4106358184936312</v>
      </c>
    </row>
    <row r="606" spans="1:5">
      <c r="A606" s="60" t="s">
        <v>668</v>
      </c>
      <c r="B606" s="61">
        <v>22.702032724010675</v>
      </c>
      <c r="C606" s="61">
        <v>24.113239873377452</v>
      </c>
      <c r="D606" s="62">
        <v>1.08251084739443E-2</v>
      </c>
      <c r="E606" s="62">
        <v>1.4112071493667777</v>
      </c>
    </row>
    <row r="607" spans="1:5">
      <c r="A607" s="60" t="s">
        <v>669</v>
      </c>
      <c r="B607" s="61">
        <v>22.825059937307799</v>
      </c>
      <c r="C607" s="61">
        <v>24.236562428167705</v>
      </c>
      <c r="D607" s="62">
        <v>9.3153120957225402E-3</v>
      </c>
      <c r="E607" s="62">
        <v>1.4115024908599061</v>
      </c>
    </row>
    <row r="608" spans="1:5">
      <c r="A608" s="60" t="s">
        <v>670</v>
      </c>
      <c r="B608" s="61">
        <v>23.974068016096357</v>
      </c>
      <c r="C608" s="61">
        <v>25.386579344081706</v>
      </c>
      <c r="D608" s="62">
        <v>7.3225052140977499E-3</v>
      </c>
      <c r="E608" s="62">
        <v>1.4125113279853494</v>
      </c>
    </row>
    <row r="609" spans="1:5">
      <c r="A609" s="60" t="s">
        <v>671</v>
      </c>
      <c r="B609" s="61">
        <v>24.414929423784727</v>
      </c>
      <c r="C609" s="61">
        <v>25.828225262633804</v>
      </c>
      <c r="D609" s="62">
        <v>1.25202090056945E-2</v>
      </c>
      <c r="E609" s="62">
        <v>1.4132958388490771</v>
      </c>
    </row>
    <row r="610" spans="1:5">
      <c r="A610" s="60" t="s">
        <v>672</v>
      </c>
      <c r="B610" s="61">
        <v>22.532734987278708</v>
      </c>
      <c r="C610" s="61">
        <v>23.94623461514534</v>
      </c>
      <c r="D610" s="62">
        <v>4.6781017310190298E-2</v>
      </c>
      <c r="E610" s="62">
        <v>1.4134996278666314</v>
      </c>
    </row>
    <row r="611" spans="1:5">
      <c r="A611" s="60" t="s">
        <v>673</v>
      </c>
      <c r="B611" s="61">
        <v>22.465538149272295</v>
      </c>
      <c r="C611" s="61">
        <v>23.885559577389909</v>
      </c>
      <c r="D611" s="62">
        <v>2.8015317118123498E-3</v>
      </c>
      <c r="E611" s="62">
        <v>1.4200214281176144</v>
      </c>
    </row>
    <row r="612" spans="1:5">
      <c r="A612" s="60" t="s">
        <v>674</v>
      </c>
      <c r="B612" s="61">
        <v>24.734336603571194</v>
      </c>
      <c r="C612" s="61">
        <v>26.161425180108775</v>
      </c>
      <c r="D612" s="62">
        <v>2.4753591984762501E-3</v>
      </c>
      <c r="E612" s="62">
        <v>1.4270885765375816</v>
      </c>
    </row>
    <row r="613" spans="1:5">
      <c r="A613" s="60" t="s">
        <v>675</v>
      </c>
      <c r="B613" s="61">
        <v>22.598285893993225</v>
      </c>
      <c r="C613" s="61">
        <v>24.025749699390442</v>
      </c>
      <c r="D613" s="62">
        <v>3.7441348799465298E-3</v>
      </c>
      <c r="E613" s="62">
        <v>1.4274638053972168</v>
      </c>
    </row>
    <row r="614" spans="1:5">
      <c r="A614" s="60" t="s">
        <v>676</v>
      </c>
      <c r="B614" s="61">
        <v>25.444328472416927</v>
      </c>
      <c r="C614" s="61">
        <v>26.873918360166574</v>
      </c>
      <c r="D614" s="62">
        <v>1.52014970221229E-3</v>
      </c>
      <c r="E614" s="62">
        <v>1.4295898877496462</v>
      </c>
    </row>
    <row r="615" spans="1:5">
      <c r="A615" s="60" t="s">
        <v>677</v>
      </c>
      <c r="B615" s="61">
        <v>23.89996487999386</v>
      </c>
      <c r="C615" s="61">
        <v>25.331241169540505</v>
      </c>
      <c r="D615" s="62">
        <v>7.0401928801939496E-3</v>
      </c>
      <c r="E615" s="62">
        <v>1.4312762895466449</v>
      </c>
    </row>
    <row r="616" spans="1:5">
      <c r="A616" s="60" t="s">
        <v>678</v>
      </c>
      <c r="B616" s="61">
        <v>25.438496080179892</v>
      </c>
      <c r="C616" s="61">
        <v>26.871242394443275</v>
      </c>
      <c r="D616" s="62">
        <v>1.1813045327810299E-2</v>
      </c>
      <c r="E616" s="62">
        <v>1.4327463142633832</v>
      </c>
    </row>
    <row r="617" spans="1:5">
      <c r="A617" s="60" t="s">
        <v>679</v>
      </c>
      <c r="B617" s="61">
        <v>24.121360255635427</v>
      </c>
      <c r="C617" s="61">
        <v>25.554187108805007</v>
      </c>
      <c r="D617" s="62">
        <v>1.9740493150716E-2</v>
      </c>
      <c r="E617" s="62">
        <v>1.4328268531695798</v>
      </c>
    </row>
    <row r="618" spans="1:5">
      <c r="A618" s="60" t="s">
        <v>680</v>
      </c>
      <c r="B618" s="61">
        <v>23.59333198485206</v>
      </c>
      <c r="C618" s="61">
        <v>25.027985777142437</v>
      </c>
      <c r="D618" s="62">
        <v>2.8713122847222099E-2</v>
      </c>
      <c r="E618" s="62">
        <v>1.4346537922903764</v>
      </c>
    </row>
    <row r="619" spans="1:5">
      <c r="A619" s="60" t="s">
        <v>681</v>
      </c>
      <c r="B619" s="61">
        <v>24.690668089610398</v>
      </c>
      <c r="C619" s="61">
        <v>26.131759869038905</v>
      </c>
      <c r="D619" s="62">
        <v>3.8526054101105899E-3</v>
      </c>
      <c r="E619" s="62">
        <v>1.4410917794285076</v>
      </c>
    </row>
    <row r="620" spans="1:5">
      <c r="A620" s="60" t="s">
        <v>682</v>
      </c>
      <c r="B620" s="61">
        <v>24.688905611555498</v>
      </c>
      <c r="C620" s="61">
        <v>26.132010368325876</v>
      </c>
      <c r="D620" s="62">
        <v>9.0523983042334003E-3</v>
      </c>
      <c r="E620" s="62">
        <v>1.4431047567703779</v>
      </c>
    </row>
    <row r="621" spans="1:5">
      <c r="A621" s="60" t="s">
        <v>683</v>
      </c>
      <c r="B621" s="61">
        <v>31.632749893029963</v>
      </c>
      <c r="C621" s="61">
        <v>33.076447231695937</v>
      </c>
      <c r="D621" s="62">
        <v>2.01630497756153E-2</v>
      </c>
      <c r="E621" s="62">
        <v>1.4436973386659737</v>
      </c>
    </row>
    <row r="622" spans="1:5">
      <c r="A622" s="60" t="s">
        <v>684</v>
      </c>
      <c r="B622" s="61">
        <v>22.855340046331431</v>
      </c>
      <c r="C622" s="61">
        <v>24.301037856198473</v>
      </c>
      <c r="D622" s="62">
        <v>9.0523983042334003E-3</v>
      </c>
      <c r="E622" s="62">
        <v>1.4456978098670419</v>
      </c>
    </row>
    <row r="623" spans="1:5">
      <c r="A623" s="60" t="s">
        <v>685</v>
      </c>
      <c r="B623" s="61">
        <v>22.784402373434194</v>
      </c>
      <c r="C623" s="61">
        <v>24.233313143701476</v>
      </c>
      <c r="D623" s="62">
        <v>5.0837085564941799E-3</v>
      </c>
      <c r="E623" s="62">
        <v>1.4489107702672825</v>
      </c>
    </row>
    <row r="624" spans="1:5">
      <c r="A624" s="60" t="s">
        <v>686</v>
      </c>
      <c r="B624" s="61">
        <v>30.733280451230126</v>
      </c>
      <c r="C624" s="61">
        <v>32.182877008788303</v>
      </c>
      <c r="D624" s="62">
        <v>5.2300679733313198E-2</v>
      </c>
      <c r="E624" s="62">
        <v>1.4495965575581771</v>
      </c>
    </row>
    <row r="625" spans="1:5">
      <c r="A625" s="60" t="s">
        <v>687</v>
      </c>
      <c r="B625" s="61">
        <v>24.634860667409527</v>
      </c>
      <c r="C625" s="61">
        <v>26.084499027599474</v>
      </c>
      <c r="D625" s="62">
        <v>1.52014970221229E-3</v>
      </c>
      <c r="E625" s="62">
        <v>1.4496383601899474</v>
      </c>
    </row>
    <row r="626" spans="1:5">
      <c r="A626" s="60" t="s">
        <v>688</v>
      </c>
      <c r="B626" s="61">
        <v>24.940059095643864</v>
      </c>
      <c r="C626" s="61">
        <v>26.390248780474138</v>
      </c>
      <c r="D626" s="62">
        <v>4.6368843457365097E-3</v>
      </c>
      <c r="E626" s="62">
        <v>1.4501896848302742</v>
      </c>
    </row>
    <row r="627" spans="1:5">
      <c r="A627" s="60" t="s">
        <v>689</v>
      </c>
      <c r="B627" s="61">
        <v>20.888545706870929</v>
      </c>
      <c r="C627" s="61">
        <v>22.339282321954574</v>
      </c>
      <c r="D627" s="62">
        <v>2.20561845276857E-2</v>
      </c>
      <c r="E627" s="62">
        <v>1.4507366150836454</v>
      </c>
    </row>
    <row r="628" spans="1:5">
      <c r="A628" s="60" t="s">
        <v>690</v>
      </c>
      <c r="B628" s="61">
        <v>25.426101292770429</v>
      </c>
      <c r="C628" s="61">
        <v>26.877128908485343</v>
      </c>
      <c r="D628" s="62">
        <v>4.6052277291388204E-3</v>
      </c>
      <c r="E628" s="62">
        <v>1.4510276157149136</v>
      </c>
    </row>
    <row r="629" spans="1:5">
      <c r="A629" s="60" t="s">
        <v>691</v>
      </c>
      <c r="B629" s="61">
        <v>24.643500810528295</v>
      </c>
      <c r="C629" s="61">
        <v>26.097676664920005</v>
      </c>
      <c r="D629" s="62">
        <v>1.63751758256056E-2</v>
      </c>
      <c r="E629" s="62">
        <v>1.4541758543917105</v>
      </c>
    </row>
    <row r="630" spans="1:5">
      <c r="A630" s="60" t="s">
        <v>692</v>
      </c>
      <c r="B630" s="61">
        <v>24.637421564612726</v>
      </c>
      <c r="C630" s="61">
        <v>26.09161738783844</v>
      </c>
      <c r="D630" s="62">
        <v>2.4554115729324799E-3</v>
      </c>
      <c r="E630" s="62">
        <v>1.4541958232257137</v>
      </c>
    </row>
    <row r="631" spans="1:5">
      <c r="A631" s="60" t="s">
        <v>693</v>
      </c>
      <c r="B631" s="61">
        <v>22.275410514091494</v>
      </c>
      <c r="C631" s="61">
        <v>23.729819472360873</v>
      </c>
      <c r="D631" s="62">
        <v>1.09289214880863E-2</v>
      </c>
      <c r="E631" s="62">
        <v>1.4544089582693793</v>
      </c>
    </row>
    <row r="632" spans="1:5">
      <c r="A632" s="60" t="s">
        <v>694</v>
      </c>
      <c r="B632" s="61">
        <v>22.256811568167826</v>
      </c>
      <c r="C632" s="61">
        <v>23.711600653073571</v>
      </c>
      <c r="D632" s="62">
        <v>1.6767712060784999E-2</v>
      </c>
      <c r="E632" s="62">
        <v>1.4547890849057445</v>
      </c>
    </row>
    <row r="633" spans="1:5">
      <c r="A633" s="60" t="s">
        <v>695</v>
      </c>
      <c r="B633" s="61">
        <v>22.69790999890763</v>
      </c>
      <c r="C633" s="61">
        <v>24.153186890751709</v>
      </c>
      <c r="D633" s="62">
        <v>2.8884193666966099E-2</v>
      </c>
      <c r="E633" s="62">
        <v>1.455276891844079</v>
      </c>
    </row>
    <row r="634" spans="1:5">
      <c r="A634" s="60" t="s">
        <v>696</v>
      </c>
      <c r="B634" s="61">
        <v>24.837265570088629</v>
      </c>
      <c r="C634" s="61">
        <v>26.294272278671041</v>
      </c>
      <c r="D634" s="62">
        <v>1.69921134281278E-2</v>
      </c>
      <c r="E634" s="62">
        <v>1.4570067085824121</v>
      </c>
    </row>
    <row r="635" spans="1:5">
      <c r="A635" s="60" t="s">
        <v>697</v>
      </c>
      <c r="B635" s="61">
        <v>27.539099206540062</v>
      </c>
      <c r="C635" s="61">
        <v>28.996957616398543</v>
      </c>
      <c r="D635" s="62">
        <v>5.2473146305440201E-3</v>
      </c>
      <c r="E635" s="62">
        <v>1.4578584098584813</v>
      </c>
    </row>
    <row r="636" spans="1:5">
      <c r="A636" s="60" t="s">
        <v>698</v>
      </c>
      <c r="B636" s="61">
        <v>18.030001783902026</v>
      </c>
      <c r="C636" s="61">
        <v>19.488033985104408</v>
      </c>
      <c r="D636" s="62">
        <v>7.2417489184787203E-3</v>
      </c>
      <c r="E636" s="62">
        <v>1.4580322012023821</v>
      </c>
    </row>
    <row r="637" spans="1:5">
      <c r="A637" s="60" t="s">
        <v>699</v>
      </c>
      <c r="B637" s="61">
        <v>23.061649025947609</v>
      </c>
      <c r="C637" s="61">
        <v>24.519725732230143</v>
      </c>
      <c r="D637" s="62">
        <v>3.6047883696575703E-2</v>
      </c>
      <c r="E637" s="62">
        <v>1.4580767062825331</v>
      </c>
    </row>
    <row r="638" spans="1:5">
      <c r="A638" s="60" t="s">
        <v>700</v>
      </c>
      <c r="B638" s="61">
        <v>22.933436748186995</v>
      </c>
      <c r="C638" s="61">
        <v>24.396472921337907</v>
      </c>
      <c r="D638" s="62">
        <v>3.0010458871803099E-2</v>
      </c>
      <c r="E638" s="62">
        <v>1.4630361731509112</v>
      </c>
    </row>
    <row r="639" spans="1:5">
      <c r="A639" s="60" t="s">
        <v>701</v>
      </c>
      <c r="B639" s="61">
        <v>30.59622453767453</v>
      </c>
      <c r="C639" s="61">
        <v>32.060379413965371</v>
      </c>
      <c r="D639" s="62">
        <v>2.10068613992269E-2</v>
      </c>
      <c r="E639" s="62">
        <v>1.4641548762908414</v>
      </c>
    </row>
    <row r="640" spans="1:5">
      <c r="A640" s="60" t="s">
        <v>702</v>
      </c>
      <c r="B640" s="61">
        <v>24.401486542805461</v>
      </c>
      <c r="C640" s="61">
        <v>25.867110890644909</v>
      </c>
      <c r="D640" s="62">
        <v>2.32493741271852E-2</v>
      </c>
      <c r="E640" s="62">
        <v>1.4656243478394479</v>
      </c>
    </row>
    <row r="641" spans="1:5">
      <c r="A641" s="60" t="s">
        <v>703</v>
      </c>
      <c r="B641" s="61">
        <v>30.827601399755363</v>
      </c>
      <c r="C641" s="61">
        <v>32.295957640866</v>
      </c>
      <c r="D641" s="62">
        <v>5.0998093218580703E-2</v>
      </c>
      <c r="E641" s="62">
        <v>1.4683562411106372</v>
      </c>
    </row>
    <row r="642" spans="1:5">
      <c r="A642" s="60" t="s">
        <v>704</v>
      </c>
      <c r="B642" s="61">
        <v>28.706009308359096</v>
      </c>
      <c r="C642" s="61">
        <v>30.175427494681571</v>
      </c>
      <c r="D642" s="62">
        <v>1.29938721331692E-2</v>
      </c>
      <c r="E642" s="62">
        <v>1.4694181863224749</v>
      </c>
    </row>
    <row r="643" spans="1:5">
      <c r="A643" s="60" t="s">
        <v>705</v>
      </c>
      <c r="B643" s="61">
        <v>24.851154607351095</v>
      </c>
      <c r="C643" s="61">
        <v>26.321222317989239</v>
      </c>
      <c r="D643" s="62">
        <v>8.2772253747865707E-3</v>
      </c>
      <c r="E643" s="62">
        <v>1.4700677106381441</v>
      </c>
    </row>
    <row r="644" spans="1:5">
      <c r="A644" s="60" t="s">
        <v>706</v>
      </c>
      <c r="B644" s="61">
        <v>28.7250315273191</v>
      </c>
      <c r="C644" s="61">
        <v>30.195119302971406</v>
      </c>
      <c r="D644" s="62">
        <v>1.2520834889942999E-2</v>
      </c>
      <c r="E644" s="62">
        <v>1.4700877756523063</v>
      </c>
    </row>
    <row r="645" spans="1:5">
      <c r="A645" s="60" t="s">
        <v>707</v>
      </c>
      <c r="B645" s="61">
        <v>24.363046267699428</v>
      </c>
      <c r="C645" s="61">
        <v>25.838174789994905</v>
      </c>
      <c r="D645" s="62">
        <v>3.0484189364190801E-3</v>
      </c>
      <c r="E645" s="62">
        <v>1.4751285222954778</v>
      </c>
    </row>
    <row r="646" spans="1:5">
      <c r="A646" s="60" t="s">
        <v>708</v>
      </c>
      <c r="B646" s="61">
        <v>25.066204861170331</v>
      </c>
      <c r="C646" s="61">
        <v>26.543143764181309</v>
      </c>
      <c r="D646" s="62">
        <v>2.4951737552571601E-2</v>
      </c>
      <c r="E646" s="62">
        <v>1.4769389030109785</v>
      </c>
    </row>
    <row r="647" spans="1:5">
      <c r="A647" s="60" t="s">
        <v>709</v>
      </c>
      <c r="B647" s="61">
        <v>26.108274276434795</v>
      </c>
      <c r="C647" s="61">
        <v>27.593774959140941</v>
      </c>
      <c r="D647" s="62">
        <v>2.01630497756153E-2</v>
      </c>
      <c r="E647" s="62">
        <v>1.4855006827061459</v>
      </c>
    </row>
    <row r="648" spans="1:5">
      <c r="A648" s="60" t="s">
        <v>710</v>
      </c>
      <c r="B648" s="61">
        <v>25.154005313264793</v>
      </c>
      <c r="C648" s="61">
        <v>26.639784393181074</v>
      </c>
      <c r="D648" s="62">
        <v>2.5244526045546502E-3</v>
      </c>
      <c r="E648" s="62">
        <v>1.4857790799162807</v>
      </c>
    </row>
    <row r="649" spans="1:5">
      <c r="A649" s="60" t="s">
        <v>711</v>
      </c>
      <c r="B649" s="61">
        <v>28.673690981194429</v>
      </c>
      <c r="C649" s="61">
        <v>30.160272768284742</v>
      </c>
      <c r="D649" s="62">
        <v>3.8797919146885601E-2</v>
      </c>
      <c r="E649" s="62">
        <v>1.4865817870903122</v>
      </c>
    </row>
    <row r="650" spans="1:5">
      <c r="A650" s="60" t="s">
        <v>712</v>
      </c>
      <c r="B650" s="61">
        <v>23.517025856177963</v>
      </c>
      <c r="C650" s="61">
        <v>25.00645517360077</v>
      </c>
      <c r="D650" s="62">
        <v>2.3478637449434799E-2</v>
      </c>
      <c r="E650" s="62">
        <v>1.4894293174228075</v>
      </c>
    </row>
    <row r="651" spans="1:5">
      <c r="A651" s="60" t="s">
        <v>713</v>
      </c>
      <c r="B651" s="61">
        <v>30.084704733644728</v>
      </c>
      <c r="C651" s="61">
        <v>31.574793685171642</v>
      </c>
      <c r="D651" s="62">
        <v>4.5527223457162902E-3</v>
      </c>
      <c r="E651" s="62">
        <v>1.4900889515269142</v>
      </c>
    </row>
    <row r="652" spans="1:5">
      <c r="A652" s="60" t="s">
        <v>714</v>
      </c>
      <c r="B652" s="61">
        <v>25.782937004358729</v>
      </c>
      <c r="C652" s="61">
        <v>27.273598221724871</v>
      </c>
      <c r="D652" s="62">
        <v>2.4172317289026399E-2</v>
      </c>
      <c r="E652" s="62">
        <v>1.4906612173661422</v>
      </c>
    </row>
    <row r="653" spans="1:5">
      <c r="A653" s="60" t="s">
        <v>715</v>
      </c>
      <c r="B653" s="61">
        <v>22.660317033152726</v>
      </c>
      <c r="C653" s="61">
        <v>24.156591367803106</v>
      </c>
      <c r="D653" s="62">
        <v>2.1764504450725301E-2</v>
      </c>
      <c r="E653" s="62">
        <v>1.49627433465038</v>
      </c>
    </row>
    <row r="654" spans="1:5">
      <c r="A654" s="60" t="s">
        <v>716</v>
      </c>
      <c r="B654" s="61">
        <v>22.651250062534473</v>
      </c>
      <c r="C654" s="61">
        <v>24.148664181080139</v>
      </c>
      <c r="D654" s="62">
        <v>1.29938721331692E-2</v>
      </c>
      <c r="E654" s="62">
        <v>1.4974141185456666</v>
      </c>
    </row>
    <row r="655" spans="1:5">
      <c r="A655" s="60" t="s">
        <v>717</v>
      </c>
      <c r="B655" s="61">
        <v>22.320638568230432</v>
      </c>
      <c r="C655" s="61">
        <v>23.820727796940236</v>
      </c>
      <c r="D655" s="62">
        <v>6.5373372960120203E-3</v>
      </c>
      <c r="E655" s="62">
        <v>1.500089228709804</v>
      </c>
    </row>
    <row r="656" spans="1:5">
      <c r="A656" s="60" t="s">
        <v>718</v>
      </c>
      <c r="B656" s="61">
        <v>23.807588842166464</v>
      </c>
      <c r="C656" s="61">
        <v>25.311959423734308</v>
      </c>
      <c r="D656" s="62">
        <v>2.3222350769859498E-2</v>
      </c>
      <c r="E656" s="62">
        <v>1.5043705815678443</v>
      </c>
    </row>
    <row r="657" spans="1:5">
      <c r="A657" s="60" t="s">
        <v>719</v>
      </c>
      <c r="B657" s="61">
        <v>22.326423739458125</v>
      </c>
      <c r="C657" s="61">
        <v>23.832719769800107</v>
      </c>
      <c r="D657" s="62">
        <v>4.9212410716111203E-2</v>
      </c>
      <c r="E657" s="62">
        <v>1.5062960303419821</v>
      </c>
    </row>
    <row r="658" spans="1:5">
      <c r="A658" s="60" t="s">
        <v>720</v>
      </c>
      <c r="B658" s="61">
        <v>24.593182832539426</v>
      </c>
      <c r="C658" s="61">
        <v>26.104872158300839</v>
      </c>
      <c r="D658" s="62">
        <v>2.4629649937853602E-3</v>
      </c>
      <c r="E658" s="62">
        <v>1.511689325761413</v>
      </c>
    </row>
    <row r="659" spans="1:5">
      <c r="A659" s="60" t="s">
        <v>721</v>
      </c>
      <c r="B659" s="61">
        <v>22.06775571892701</v>
      </c>
      <c r="C659" s="61">
        <v>23.580826882988543</v>
      </c>
      <c r="D659" s="62">
        <v>5.1471769510814197E-2</v>
      </c>
      <c r="E659" s="62">
        <v>1.5130711640615324</v>
      </c>
    </row>
    <row r="660" spans="1:5">
      <c r="A660" s="60" t="s">
        <v>722</v>
      </c>
      <c r="B660" s="61">
        <v>26.290938587389562</v>
      </c>
      <c r="C660" s="61">
        <v>27.804053075643242</v>
      </c>
      <c r="D660" s="62">
        <v>3.74848615715777E-3</v>
      </c>
      <c r="E660" s="62">
        <v>1.5131144882536809</v>
      </c>
    </row>
    <row r="661" spans="1:5">
      <c r="A661" s="60" t="s">
        <v>723</v>
      </c>
      <c r="B661" s="61">
        <v>28.191115272693263</v>
      </c>
      <c r="C661" s="61">
        <v>29.707469861882974</v>
      </c>
      <c r="D661" s="62">
        <v>7.1236194696814598E-3</v>
      </c>
      <c r="E661" s="62">
        <v>1.5163545891897101</v>
      </c>
    </row>
    <row r="662" spans="1:5">
      <c r="A662" s="60" t="s">
        <v>724</v>
      </c>
      <c r="B662" s="61">
        <v>24.073497616027527</v>
      </c>
      <c r="C662" s="61">
        <v>25.590806833011609</v>
      </c>
      <c r="D662" s="62">
        <v>7.0167817390284501E-3</v>
      </c>
      <c r="E662" s="62">
        <v>1.5173092169840814</v>
      </c>
    </row>
    <row r="663" spans="1:5">
      <c r="A663" s="60" t="s">
        <v>725</v>
      </c>
      <c r="B663" s="61">
        <v>24.11150028069466</v>
      </c>
      <c r="C663" s="61">
        <v>25.629347883160744</v>
      </c>
      <c r="D663" s="62">
        <v>9.6931881482268493E-3</v>
      </c>
      <c r="E663" s="62">
        <v>1.5178476024660839</v>
      </c>
    </row>
    <row r="664" spans="1:5">
      <c r="A664" s="60" t="s">
        <v>726</v>
      </c>
      <c r="B664" s="61">
        <v>20.820511288682294</v>
      </c>
      <c r="C664" s="61">
        <v>22.348224440256107</v>
      </c>
      <c r="D664" s="62">
        <v>4.3191008945587398E-3</v>
      </c>
      <c r="E664" s="62">
        <v>1.5277131515738134</v>
      </c>
    </row>
    <row r="665" spans="1:5">
      <c r="A665" s="60" t="s">
        <v>727</v>
      </c>
      <c r="B665" s="61">
        <v>23.920453422311159</v>
      </c>
      <c r="C665" s="61">
        <v>25.449725959300007</v>
      </c>
      <c r="D665" s="62">
        <v>1.6026216305015498E-2</v>
      </c>
      <c r="E665" s="62">
        <v>1.5292725369888487</v>
      </c>
    </row>
    <row r="666" spans="1:5">
      <c r="A666" s="60" t="s">
        <v>728</v>
      </c>
      <c r="B666" s="61">
        <v>25.049215194298327</v>
      </c>
      <c r="C666" s="61">
        <v>26.580731193824374</v>
      </c>
      <c r="D666" s="62">
        <v>1.2421223224655701E-3</v>
      </c>
      <c r="E666" s="62">
        <v>1.5315159995260466</v>
      </c>
    </row>
    <row r="667" spans="1:5">
      <c r="A667" s="60" t="s">
        <v>729</v>
      </c>
      <c r="B667" s="61">
        <v>21.651327565315395</v>
      </c>
      <c r="C667" s="61">
        <v>23.183443016259176</v>
      </c>
      <c r="D667" s="62">
        <v>2.3405616835556298E-2</v>
      </c>
      <c r="E667" s="62">
        <v>1.5321154509437811</v>
      </c>
    </row>
    <row r="668" spans="1:5">
      <c r="A668" s="60" t="s">
        <v>730</v>
      </c>
      <c r="B668" s="61">
        <v>24.357026742093961</v>
      </c>
      <c r="C668" s="61">
        <v>25.890695994580369</v>
      </c>
      <c r="D668" s="62">
        <v>5.5425870716285103E-3</v>
      </c>
      <c r="E668" s="62">
        <v>1.5336692524864084</v>
      </c>
    </row>
    <row r="669" spans="1:5">
      <c r="A669" s="60" t="s">
        <v>731</v>
      </c>
      <c r="B669" s="61">
        <v>21.597695491031224</v>
      </c>
      <c r="C669" s="61">
        <v>23.134483706529906</v>
      </c>
      <c r="D669" s="62">
        <v>3.8526054101105899E-3</v>
      </c>
      <c r="E669" s="62">
        <v>1.5367882154986816</v>
      </c>
    </row>
    <row r="670" spans="1:5">
      <c r="A670" s="60" t="s">
        <v>732</v>
      </c>
      <c r="B670" s="61">
        <v>22.188438704288806</v>
      </c>
      <c r="C670" s="61">
        <v>23.72842919188054</v>
      </c>
      <c r="D670" s="62">
        <v>3.6673296820590097E-2</v>
      </c>
      <c r="E670" s="62">
        <v>1.5399904875917336</v>
      </c>
    </row>
    <row r="671" spans="1:5">
      <c r="A671" s="60" t="s">
        <v>733</v>
      </c>
      <c r="B671" s="61">
        <v>23.536902776587425</v>
      </c>
      <c r="C671" s="61">
        <v>25.077076145233875</v>
      </c>
      <c r="D671" s="62">
        <v>1.0937787160222701E-2</v>
      </c>
      <c r="E671" s="62">
        <v>1.5401733686464496</v>
      </c>
    </row>
    <row r="672" spans="1:5">
      <c r="A672" s="60" t="s">
        <v>734</v>
      </c>
      <c r="B672" s="61">
        <v>23.99977018113653</v>
      </c>
      <c r="C672" s="61">
        <v>25.547648567475743</v>
      </c>
      <c r="D672" s="62">
        <v>8.1362841619497493E-3</v>
      </c>
      <c r="E672" s="62">
        <v>1.5478783863392138</v>
      </c>
    </row>
    <row r="673" spans="1:5">
      <c r="A673" s="60" t="s">
        <v>735</v>
      </c>
      <c r="B673" s="61">
        <v>24.900639289013398</v>
      </c>
      <c r="C673" s="61">
        <v>26.451676278943207</v>
      </c>
      <c r="D673" s="62">
        <v>8.0229678434385904E-3</v>
      </c>
      <c r="E673" s="62">
        <v>1.5510369899298091</v>
      </c>
    </row>
    <row r="674" spans="1:5">
      <c r="A674" s="60" t="s">
        <v>736</v>
      </c>
      <c r="B674" s="61">
        <v>23.743435905331825</v>
      </c>
      <c r="C674" s="61">
        <v>25.29850454311881</v>
      </c>
      <c r="D674" s="62">
        <v>5.7047975300032498E-3</v>
      </c>
      <c r="E674" s="62">
        <v>1.5550686377869845</v>
      </c>
    </row>
    <row r="675" spans="1:5">
      <c r="A675" s="60" t="s">
        <v>737</v>
      </c>
      <c r="B675" s="61">
        <v>24.079211917399196</v>
      </c>
      <c r="C675" s="61">
        <v>25.634838765504472</v>
      </c>
      <c r="D675" s="62">
        <v>1.04752909468108E-2</v>
      </c>
      <c r="E675" s="62">
        <v>1.5556268481052768</v>
      </c>
    </row>
    <row r="676" spans="1:5">
      <c r="A676" s="60" t="s">
        <v>738</v>
      </c>
      <c r="B676" s="61">
        <v>24.798307725730997</v>
      </c>
      <c r="C676" s="61">
        <v>26.355429845868141</v>
      </c>
      <c r="D676" s="62">
        <v>3.4641703023543503E-2</v>
      </c>
      <c r="E676" s="62">
        <v>1.5571221201371443</v>
      </c>
    </row>
    <row r="677" spans="1:5">
      <c r="A677" s="60" t="s">
        <v>739</v>
      </c>
      <c r="B677" s="61">
        <v>24.302888308493625</v>
      </c>
      <c r="C677" s="61">
        <v>25.866340598543704</v>
      </c>
      <c r="D677" s="62">
        <v>1.7355464437923698E-2</v>
      </c>
      <c r="E677" s="62">
        <v>1.5634522900500798</v>
      </c>
    </row>
    <row r="678" spans="1:5">
      <c r="A678" s="60" t="s">
        <v>740</v>
      </c>
      <c r="B678" s="61">
        <v>24.770403329866365</v>
      </c>
      <c r="C678" s="61">
        <v>26.334297187650975</v>
      </c>
      <c r="D678" s="62">
        <v>1.03440189442095E-2</v>
      </c>
      <c r="E678" s="62">
        <v>1.5638938577846098</v>
      </c>
    </row>
    <row r="679" spans="1:5">
      <c r="A679" s="60" t="s">
        <v>741</v>
      </c>
      <c r="B679" s="61">
        <v>25.423502144788092</v>
      </c>
      <c r="C679" s="61">
        <v>26.99512241907571</v>
      </c>
      <c r="D679" s="62">
        <v>5.41613602500056E-3</v>
      </c>
      <c r="E679" s="62">
        <v>1.5716202742876177</v>
      </c>
    </row>
    <row r="680" spans="1:5">
      <c r="A680" s="60" t="s">
        <v>742</v>
      </c>
      <c r="B680" s="61">
        <v>22.863465001895925</v>
      </c>
      <c r="C680" s="61">
        <v>24.437305259507607</v>
      </c>
      <c r="D680" s="62">
        <v>3.5551734845604699E-2</v>
      </c>
      <c r="E680" s="62">
        <v>1.5738402576116819</v>
      </c>
    </row>
    <row r="681" spans="1:5">
      <c r="A681" s="60" t="s">
        <v>743</v>
      </c>
      <c r="B681" s="61">
        <v>24.42135212563603</v>
      </c>
      <c r="C681" s="61">
        <v>25.995851998452441</v>
      </c>
      <c r="D681" s="62">
        <v>4.1689746961997001E-3</v>
      </c>
      <c r="E681" s="62">
        <v>1.5744998728164106</v>
      </c>
    </row>
    <row r="682" spans="1:5">
      <c r="A682" s="60" t="s">
        <v>744</v>
      </c>
      <c r="B682" s="61">
        <v>22.880587949642511</v>
      </c>
      <c r="C682" s="61">
        <v>24.460242342735786</v>
      </c>
      <c r="D682" s="62">
        <v>4.8144762774020397E-2</v>
      </c>
      <c r="E682" s="62">
        <v>1.5796543930932749</v>
      </c>
    </row>
    <row r="683" spans="1:5">
      <c r="A683" s="60" t="s">
        <v>745</v>
      </c>
      <c r="B683" s="61">
        <v>25.909540891083964</v>
      </c>
      <c r="C683" s="61">
        <v>27.493755944679805</v>
      </c>
      <c r="D683" s="62">
        <v>3.72253960823522E-3</v>
      </c>
      <c r="E683" s="62">
        <v>1.584215053595841</v>
      </c>
    </row>
    <row r="684" spans="1:5">
      <c r="A684" s="60" t="s">
        <v>746</v>
      </c>
      <c r="B684" s="61">
        <v>21.293904712077961</v>
      </c>
      <c r="C684" s="61">
        <v>22.886599675448487</v>
      </c>
      <c r="D684" s="62">
        <v>1.02140770417017E-2</v>
      </c>
      <c r="E684" s="62">
        <v>1.5926949633705263</v>
      </c>
    </row>
    <row r="685" spans="1:5">
      <c r="A685" s="60" t="s">
        <v>747</v>
      </c>
      <c r="B685" s="61">
        <v>23.799692432692861</v>
      </c>
      <c r="C685" s="61">
        <v>25.394345547050438</v>
      </c>
      <c r="D685" s="62">
        <v>1.4992989972633399E-2</v>
      </c>
      <c r="E685" s="62">
        <v>1.5946531143575768</v>
      </c>
    </row>
    <row r="686" spans="1:5">
      <c r="A686" s="60" t="s">
        <v>748</v>
      </c>
      <c r="B686" s="61">
        <v>23.478337032001562</v>
      </c>
      <c r="C686" s="61">
        <v>25.075897263252472</v>
      </c>
      <c r="D686" s="62">
        <v>9.6931881482268493E-3</v>
      </c>
      <c r="E686" s="62">
        <v>1.5975602312509096</v>
      </c>
    </row>
    <row r="687" spans="1:5">
      <c r="A687" s="60" t="s">
        <v>749</v>
      </c>
      <c r="B687" s="61">
        <v>25.143564001831763</v>
      </c>
      <c r="C687" s="61">
        <v>26.741162647087908</v>
      </c>
      <c r="D687" s="62">
        <v>1.0620399818742E-2</v>
      </c>
      <c r="E687" s="62">
        <v>1.597598645256145</v>
      </c>
    </row>
    <row r="688" spans="1:5">
      <c r="A688" s="60" t="s">
        <v>750</v>
      </c>
      <c r="B688" s="61">
        <v>22.841533242140059</v>
      </c>
      <c r="C688" s="61">
        <v>24.443318692746274</v>
      </c>
      <c r="D688" s="62">
        <v>4.3482887875486596E-3</v>
      </c>
      <c r="E688" s="62">
        <v>1.601785450606215</v>
      </c>
    </row>
    <row r="689" spans="1:5">
      <c r="A689" s="60" t="s">
        <v>751</v>
      </c>
      <c r="B689" s="61">
        <v>22.178283758564959</v>
      </c>
      <c r="C689" s="61">
        <v>23.783673826224742</v>
      </c>
      <c r="D689" s="62">
        <v>1.2779803811003E-2</v>
      </c>
      <c r="E689" s="62">
        <v>1.6053900676597834</v>
      </c>
    </row>
    <row r="690" spans="1:5">
      <c r="A690" s="60" t="s">
        <v>752</v>
      </c>
      <c r="B690" s="61">
        <v>22.313100749656375</v>
      </c>
      <c r="C690" s="61">
        <v>23.919102309008242</v>
      </c>
      <c r="D690" s="62">
        <v>4.8290713683395201E-2</v>
      </c>
      <c r="E690" s="62">
        <v>1.6060015593518671</v>
      </c>
    </row>
    <row r="691" spans="1:5">
      <c r="A691" s="60" t="s">
        <v>753</v>
      </c>
      <c r="B691" s="61">
        <v>24.601081429271261</v>
      </c>
      <c r="C691" s="61">
        <v>26.209218583338242</v>
      </c>
      <c r="D691" s="62">
        <v>1.09289214880863E-2</v>
      </c>
      <c r="E691" s="62">
        <v>1.6081371540669807</v>
      </c>
    </row>
    <row r="692" spans="1:5">
      <c r="A692" s="60" t="s">
        <v>754</v>
      </c>
      <c r="B692" s="61">
        <v>22.924816303812829</v>
      </c>
      <c r="C692" s="61">
        <v>24.533055226006606</v>
      </c>
      <c r="D692" s="62">
        <v>4.2091155077964302E-3</v>
      </c>
      <c r="E692" s="62">
        <v>1.6082389221937774</v>
      </c>
    </row>
    <row r="693" spans="1:5">
      <c r="A693" s="60" t="s">
        <v>755</v>
      </c>
      <c r="B693" s="61">
        <v>23.527847013091691</v>
      </c>
      <c r="C693" s="61">
        <v>25.137722077310439</v>
      </c>
      <c r="D693" s="62">
        <v>4.3880711172691704E-3</v>
      </c>
      <c r="E693" s="62">
        <v>1.6098750642187483</v>
      </c>
    </row>
    <row r="694" spans="1:5">
      <c r="A694" s="60" t="s">
        <v>756</v>
      </c>
      <c r="B694" s="61">
        <v>25.460133976645466</v>
      </c>
      <c r="C694" s="61">
        <v>27.07229687818587</v>
      </c>
      <c r="D694" s="62">
        <v>5.0837085564941799E-3</v>
      </c>
      <c r="E694" s="62">
        <v>1.6121629015404046</v>
      </c>
    </row>
    <row r="695" spans="1:5">
      <c r="A695" s="60" t="s">
        <v>757</v>
      </c>
      <c r="B695" s="61">
        <v>24.222337681220665</v>
      </c>
      <c r="C695" s="61">
        <v>25.842385490359305</v>
      </c>
      <c r="D695" s="62">
        <v>8.7040269766515393E-3</v>
      </c>
      <c r="E695" s="62">
        <v>1.6200478091386401</v>
      </c>
    </row>
    <row r="696" spans="1:5">
      <c r="A696" s="60" t="s">
        <v>758</v>
      </c>
      <c r="B696" s="61">
        <v>22.320805603680604</v>
      </c>
      <c r="C696" s="61">
        <v>23.941567251065575</v>
      </c>
      <c r="D696" s="62">
        <v>3.0033297868446999E-2</v>
      </c>
      <c r="E696" s="62">
        <v>1.6207616473849704</v>
      </c>
    </row>
    <row r="697" spans="1:5">
      <c r="A697" s="60" t="s">
        <v>759</v>
      </c>
      <c r="B697" s="61">
        <v>22.332607111352161</v>
      </c>
      <c r="C697" s="61">
        <v>23.954690366157738</v>
      </c>
      <c r="D697" s="62">
        <v>9.0632308039881992E-3</v>
      </c>
      <c r="E697" s="62">
        <v>1.6220832548055775</v>
      </c>
    </row>
    <row r="698" spans="1:5">
      <c r="A698" s="60" t="s">
        <v>760</v>
      </c>
      <c r="B698" s="61">
        <v>22.409554234303975</v>
      </c>
      <c r="C698" s="61">
        <v>24.031845251348074</v>
      </c>
      <c r="D698" s="62">
        <v>5.2172774265329498E-3</v>
      </c>
      <c r="E698" s="62">
        <v>1.6222910170440983</v>
      </c>
    </row>
    <row r="699" spans="1:5">
      <c r="A699" s="60" t="s">
        <v>761</v>
      </c>
      <c r="B699" s="61">
        <v>25.265254887459594</v>
      </c>
      <c r="C699" s="61">
        <v>26.889803299929639</v>
      </c>
      <c r="D699" s="62">
        <v>2.2612381627319701E-2</v>
      </c>
      <c r="E699" s="62">
        <v>1.6245484124700447</v>
      </c>
    </row>
    <row r="700" spans="1:5">
      <c r="A700" s="60" t="s">
        <v>762</v>
      </c>
      <c r="B700" s="61">
        <v>26.945188283930197</v>
      </c>
      <c r="C700" s="61">
        <v>28.570283660986107</v>
      </c>
      <c r="D700" s="62">
        <v>2.80744060758749E-2</v>
      </c>
      <c r="E700" s="62">
        <v>1.62509537705591</v>
      </c>
    </row>
    <row r="701" spans="1:5">
      <c r="A701" s="60" t="s">
        <v>763</v>
      </c>
      <c r="B701" s="61">
        <v>24.882850373223732</v>
      </c>
      <c r="C701" s="61">
        <v>26.509073556647042</v>
      </c>
      <c r="D701" s="62">
        <v>1.05225751958271E-2</v>
      </c>
      <c r="E701" s="62">
        <v>1.6262231834233098</v>
      </c>
    </row>
    <row r="702" spans="1:5">
      <c r="A702" s="60" t="s">
        <v>764</v>
      </c>
      <c r="B702" s="61">
        <v>25.097926335657363</v>
      </c>
      <c r="C702" s="61">
        <v>26.727217579148803</v>
      </c>
      <c r="D702" s="62">
        <v>3.0493004409612699E-2</v>
      </c>
      <c r="E702" s="62">
        <v>1.6292912434914406</v>
      </c>
    </row>
    <row r="703" spans="1:5">
      <c r="A703" s="60" t="s">
        <v>678</v>
      </c>
      <c r="B703" s="61">
        <v>25.465530655375094</v>
      </c>
      <c r="C703" s="61">
        <v>27.095832029629843</v>
      </c>
      <c r="D703" s="62">
        <v>5.47745045642081E-3</v>
      </c>
      <c r="E703" s="62">
        <v>1.6303013742547492</v>
      </c>
    </row>
    <row r="704" spans="1:5">
      <c r="A704" s="60" t="s">
        <v>765</v>
      </c>
      <c r="B704" s="61">
        <v>30.244456067334763</v>
      </c>
      <c r="C704" s="61">
        <v>31.878570713369204</v>
      </c>
      <c r="D704" s="62">
        <v>5.9802779886288298E-3</v>
      </c>
      <c r="E704" s="62">
        <v>1.6341146460344405</v>
      </c>
    </row>
    <row r="705" spans="1:5">
      <c r="A705" s="60" t="s">
        <v>766</v>
      </c>
      <c r="B705" s="61">
        <v>24.910257222934131</v>
      </c>
      <c r="C705" s="61">
        <v>26.547110034951242</v>
      </c>
      <c r="D705" s="62">
        <v>5.77978487416038E-3</v>
      </c>
      <c r="E705" s="62">
        <v>1.6368528120171106</v>
      </c>
    </row>
    <row r="706" spans="1:5">
      <c r="A706" s="60" t="s">
        <v>767</v>
      </c>
      <c r="B706" s="61">
        <v>24.206140621579266</v>
      </c>
      <c r="C706" s="61">
        <v>25.843976661169407</v>
      </c>
      <c r="D706" s="62">
        <v>2.4554115729324799E-3</v>
      </c>
      <c r="E706" s="62">
        <v>1.637836039590141</v>
      </c>
    </row>
    <row r="707" spans="1:5">
      <c r="A707" s="60" t="s">
        <v>768</v>
      </c>
      <c r="B707" s="61">
        <v>26.657833641866162</v>
      </c>
      <c r="C707" s="61">
        <v>28.298767158109005</v>
      </c>
      <c r="D707" s="62">
        <v>3.1522019206492197E-2</v>
      </c>
      <c r="E707" s="62">
        <v>1.6409335162428427</v>
      </c>
    </row>
    <row r="708" spans="1:5">
      <c r="A708" s="60" t="s">
        <v>769</v>
      </c>
      <c r="B708" s="61">
        <v>24.888771108958963</v>
      </c>
      <c r="C708" s="61">
        <v>26.529767716489143</v>
      </c>
      <c r="D708" s="62">
        <v>1.2421223224655701E-3</v>
      </c>
      <c r="E708" s="62">
        <v>1.6409966075301803</v>
      </c>
    </row>
    <row r="709" spans="1:5">
      <c r="A709" s="60" t="s">
        <v>770</v>
      </c>
      <c r="B709" s="61">
        <v>22.107627233056728</v>
      </c>
      <c r="C709" s="61">
        <v>23.748692921328509</v>
      </c>
      <c r="D709" s="62">
        <v>4.1689746961997001E-3</v>
      </c>
      <c r="E709" s="62">
        <v>1.6410656882717802</v>
      </c>
    </row>
    <row r="710" spans="1:5">
      <c r="A710" s="60" t="s">
        <v>771</v>
      </c>
      <c r="B710" s="61">
        <v>23.877931724152958</v>
      </c>
      <c r="C710" s="61">
        <v>25.519925252861309</v>
      </c>
      <c r="D710" s="62">
        <v>2.3775442294427799E-2</v>
      </c>
      <c r="E710" s="62">
        <v>1.6419935287083511</v>
      </c>
    </row>
    <row r="711" spans="1:5">
      <c r="A711" s="60" t="s">
        <v>772</v>
      </c>
      <c r="B711" s="61">
        <v>22.809340308213159</v>
      </c>
      <c r="C711" s="61">
        <v>24.454147796246474</v>
      </c>
      <c r="D711" s="62">
        <v>7.3225052140977499E-3</v>
      </c>
      <c r="E711" s="62">
        <v>1.6448074880333152</v>
      </c>
    </row>
    <row r="712" spans="1:5">
      <c r="A712" s="60" t="s">
        <v>773</v>
      </c>
      <c r="B712" s="61">
        <v>23.605667867419566</v>
      </c>
      <c r="C712" s="61">
        <v>25.252302610745136</v>
      </c>
      <c r="D712" s="62">
        <v>6.3272408159291702E-3</v>
      </c>
      <c r="E712" s="62">
        <v>1.6466347433255706</v>
      </c>
    </row>
    <row r="713" spans="1:5">
      <c r="A713" s="60" t="s">
        <v>774</v>
      </c>
      <c r="B713" s="61">
        <v>21.37492341899976</v>
      </c>
      <c r="C713" s="61">
        <v>23.025865522813273</v>
      </c>
      <c r="D713" s="62">
        <v>3.2043932193259201E-3</v>
      </c>
      <c r="E713" s="62">
        <v>1.650942103813513</v>
      </c>
    </row>
    <row r="714" spans="1:5">
      <c r="A714" s="60" t="s">
        <v>775</v>
      </c>
      <c r="B714" s="61">
        <v>24.34381064260366</v>
      </c>
      <c r="C714" s="61">
        <v>26.000626829300941</v>
      </c>
      <c r="D714" s="62">
        <v>6.6459608485468797E-3</v>
      </c>
      <c r="E714" s="62">
        <v>1.6568161866972808</v>
      </c>
    </row>
    <row r="715" spans="1:5">
      <c r="A715" s="60" t="s">
        <v>678</v>
      </c>
      <c r="B715" s="61">
        <v>25.438496080179892</v>
      </c>
      <c r="C715" s="61">
        <v>27.095832029629843</v>
      </c>
      <c r="D715" s="62">
        <v>5.5875762278993499E-3</v>
      </c>
      <c r="E715" s="62">
        <v>1.6573359494499513</v>
      </c>
    </row>
    <row r="716" spans="1:5">
      <c r="A716" s="60" t="s">
        <v>776</v>
      </c>
      <c r="B716" s="61">
        <v>21.117830117698663</v>
      </c>
      <c r="C716" s="61">
        <v>22.779917750514173</v>
      </c>
      <c r="D716" s="62">
        <v>9.7069503578603705E-3</v>
      </c>
      <c r="E716" s="62">
        <v>1.6620876328155099</v>
      </c>
    </row>
    <row r="717" spans="1:5">
      <c r="A717" s="60" t="s">
        <v>777</v>
      </c>
      <c r="B717" s="61">
        <v>23.833672858834699</v>
      </c>
      <c r="C717" s="61">
        <v>25.500602135433407</v>
      </c>
      <c r="D717" s="62">
        <v>3.8983943896995902E-3</v>
      </c>
      <c r="E717" s="62">
        <v>1.666929276598708</v>
      </c>
    </row>
    <row r="718" spans="1:5">
      <c r="A718" s="60" t="s">
        <v>778</v>
      </c>
      <c r="B718" s="61">
        <v>22.744714485687009</v>
      </c>
      <c r="C718" s="61">
        <v>24.414587732140706</v>
      </c>
      <c r="D718" s="62">
        <v>3.1583007134703397E-2</v>
      </c>
      <c r="E718" s="62">
        <v>1.6698732464536974</v>
      </c>
    </row>
    <row r="719" spans="1:5">
      <c r="A719" s="60" t="s">
        <v>779</v>
      </c>
      <c r="B719" s="61">
        <v>26.351235736509096</v>
      </c>
      <c r="C719" s="61">
        <v>28.023310379811608</v>
      </c>
      <c r="D719" s="62">
        <v>4.6754945537983402E-3</v>
      </c>
      <c r="E719" s="62">
        <v>1.672074643302512</v>
      </c>
    </row>
    <row r="720" spans="1:5">
      <c r="A720" s="60" t="s">
        <v>780</v>
      </c>
      <c r="B720" s="61">
        <v>20.119698427729364</v>
      </c>
      <c r="C720" s="61">
        <v>21.793366039190875</v>
      </c>
      <c r="D720" s="62">
        <v>3.4651269551321199E-3</v>
      </c>
      <c r="E720" s="62">
        <v>1.6736676114615108</v>
      </c>
    </row>
    <row r="721" spans="1:5">
      <c r="A721" s="60" t="s">
        <v>781</v>
      </c>
      <c r="B721" s="61">
        <v>25.904667787268195</v>
      </c>
      <c r="C721" s="61">
        <v>27.585313802499005</v>
      </c>
      <c r="D721" s="62">
        <v>2.4629649937853602E-3</v>
      </c>
      <c r="E721" s="62">
        <v>1.6806460152308098</v>
      </c>
    </row>
    <row r="722" spans="1:5">
      <c r="A722" s="60" t="s">
        <v>782</v>
      </c>
      <c r="B722" s="61">
        <v>23.087394693039865</v>
      </c>
      <c r="C722" s="61">
        <v>24.771379278309411</v>
      </c>
      <c r="D722" s="62">
        <v>1.6026216305015498E-2</v>
      </c>
      <c r="E722" s="62">
        <v>1.6839845852695454</v>
      </c>
    </row>
    <row r="723" spans="1:5">
      <c r="A723" s="60" t="s">
        <v>783</v>
      </c>
      <c r="B723" s="61">
        <v>24.160823923305198</v>
      </c>
      <c r="C723" s="61">
        <v>25.845049214491507</v>
      </c>
      <c r="D723" s="62">
        <v>8.9074954268330703E-3</v>
      </c>
      <c r="E723" s="62">
        <v>1.6842252911863085</v>
      </c>
    </row>
    <row r="724" spans="1:5">
      <c r="A724" s="60" t="s">
        <v>784</v>
      </c>
      <c r="B724" s="61">
        <v>24.96115177263783</v>
      </c>
      <c r="C724" s="61">
        <v>26.648978486441838</v>
      </c>
      <c r="D724" s="62">
        <v>2.2809370820671498E-2</v>
      </c>
      <c r="E724" s="62">
        <v>1.6878267138040073</v>
      </c>
    </row>
    <row r="725" spans="1:5">
      <c r="A725" s="60" t="s">
        <v>785</v>
      </c>
      <c r="B725" s="61">
        <v>23.893453122589893</v>
      </c>
      <c r="C725" s="61">
        <v>25.58179276939234</v>
      </c>
      <c r="D725" s="62">
        <v>2.7367889592829799E-2</v>
      </c>
      <c r="E725" s="62">
        <v>1.6883396468024472</v>
      </c>
    </row>
    <row r="726" spans="1:5">
      <c r="A726" s="60" t="s">
        <v>786</v>
      </c>
      <c r="B726" s="61">
        <v>26.96053552585396</v>
      </c>
      <c r="C726" s="61">
        <v>28.65068761308811</v>
      </c>
      <c r="D726" s="62">
        <v>2.69598551333603E-2</v>
      </c>
      <c r="E726" s="62">
        <v>1.69015208723415</v>
      </c>
    </row>
    <row r="727" spans="1:5">
      <c r="A727" s="60" t="s">
        <v>787</v>
      </c>
      <c r="B727" s="61">
        <v>24.383436042585529</v>
      </c>
      <c r="C727" s="61">
        <v>26.073608679194507</v>
      </c>
      <c r="D727" s="62">
        <v>4.3560507534744402E-3</v>
      </c>
      <c r="E727" s="62">
        <v>1.6901726366089775</v>
      </c>
    </row>
    <row r="728" spans="1:5">
      <c r="A728" s="60" t="s">
        <v>788</v>
      </c>
      <c r="B728" s="61">
        <v>19.924700020244906</v>
      </c>
      <c r="C728" s="61">
        <v>21.618750240043141</v>
      </c>
      <c r="D728" s="62">
        <v>3.69179107756305E-3</v>
      </c>
      <c r="E728" s="62">
        <v>1.6940502197982354</v>
      </c>
    </row>
    <row r="729" spans="1:5">
      <c r="A729" s="60" t="s">
        <v>789</v>
      </c>
      <c r="B729" s="61">
        <v>23.526698037010195</v>
      </c>
      <c r="C729" s="61">
        <v>25.226123434101538</v>
      </c>
      <c r="D729" s="62">
        <v>1.32493047729661E-3</v>
      </c>
      <c r="E729" s="62">
        <v>1.6994253970913427</v>
      </c>
    </row>
    <row r="730" spans="1:5">
      <c r="A730" s="60" t="s">
        <v>790</v>
      </c>
      <c r="B730" s="61">
        <v>22.930639486699494</v>
      </c>
      <c r="C730" s="61">
        <v>24.634007412227707</v>
      </c>
      <c r="D730" s="62">
        <v>2.2750420755478801E-2</v>
      </c>
      <c r="E730" s="62">
        <v>1.7033679255282124</v>
      </c>
    </row>
    <row r="731" spans="1:5">
      <c r="A731" s="60" t="s">
        <v>791</v>
      </c>
      <c r="B731" s="61">
        <v>22.991338725538327</v>
      </c>
      <c r="C731" s="61">
        <v>24.697483773794374</v>
      </c>
      <c r="D731" s="62">
        <v>8.7040269766515393E-3</v>
      </c>
      <c r="E731" s="62">
        <v>1.7061450482560474</v>
      </c>
    </row>
    <row r="732" spans="1:5">
      <c r="A732" s="60" t="s">
        <v>792</v>
      </c>
      <c r="B732" s="61">
        <v>23.603305738863128</v>
      </c>
      <c r="C732" s="61">
        <v>25.310523165086568</v>
      </c>
      <c r="D732" s="62">
        <v>3.0306073911451702E-2</v>
      </c>
      <c r="E732" s="62">
        <v>1.7072174262234405</v>
      </c>
    </row>
    <row r="733" spans="1:5">
      <c r="A733" s="60" t="s">
        <v>793</v>
      </c>
      <c r="B733" s="61">
        <v>24.130899569519162</v>
      </c>
      <c r="C733" s="61">
        <v>25.839737919890339</v>
      </c>
      <c r="D733" s="62">
        <v>2.4554115729324799E-3</v>
      </c>
      <c r="E733" s="62">
        <v>1.7088383503711775</v>
      </c>
    </row>
    <row r="734" spans="1:5">
      <c r="A734" s="63">
        <v>40057</v>
      </c>
      <c r="B734" s="61">
        <v>22.400401202733526</v>
      </c>
      <c r="C734" s="61">
        <v>24.110049288585909</v>
      </c>
      <c r="D734" s="62">
        <v>9.8858636403365806E-3</v>
      </c>
      <c r="E734" s="62">
        <v>1.7096480858523826</v>
      </c>
    </row>
    <row r="735" spans="1:5">
      <c r="A735" s="60" t="s">
        <v>794</v>
      </c>
      <c r="B735" s="61">
        <v>23.417164253962827</v>
      </c>
      <c r="C735" s="61">
        <v>25.127090989479473</v>
      </c>
      <c r="D735" s="62">
        <v>4.6564368716137403E-3</v>
      </c>
      <c r="E735" s="62">
        <v>1.7099267355166461</v>
      </c>
    </row>
    <row r="736" spans="1:5">
      <c r="A736" s="60" t="s">
        <v>795</v>
      </c>
      <c r="B736" s="61">
        <v>26.704050032134528</v>
      </c>
      <c r="C736" s="61">
        <v>28.416557874709341</v>
      </c>
      <c r="D736" s="62">
        <v>6.7787222892298701E-3</v>
      </c>
      <c r="E736" s="62">
        <v>1.7125078425748121</v>
      </c>
    </row>
    <row r="737" spans="1:5">
      <c r="A737" s="60" t="s">
        <v>796</v>
      </c>
      <c r="B737" s="61">
        <v>25.702777627277559</v>
      </c>
      <c r="C737" s="61">
        <v>27.416086797654643</v>
      </c>
      <c r="D737" s="62">
        <v>1.21741163846125E-2</v>
      </c>
      <c r="E737" s="62">
        <v>1.7133091703770837</v>
      </c>
    </row>
    <row r="738" spans="1:5">
      <c r="A738" s="60" t="s">
        <v>797</v>
      </c>
      <c r="B738" s="61">
        <v>25.510471588842762</v>
      </c>
      <c r="C738" s="61">
        <v>27.224377288911839</v>
      </c>
      <c r="D738" s="62">
        <v>2.4753591984762501E-3</v>
      </c>
      <c r="E738" s="62">
        <v>1.7139057000690769</v>
      </c>
    </row>
    <row r="739" spans="1:5">
      <c r="A739" s="60" t="s">
        <v>798</v>
      </c>
      <c r="B739" s="61">
        <v>25.543243939855198</v>
      </c>
      <c r="C739" s="61">
        <v>27.259578980175906</v>
      </c>
      <c r="D739" s="62">
        <v>1.9740493150716E-2</v>
      </c>
      <c r="E739" s="62">
        <v>1.7163350403207076</v>
      </c>
    </row>
    <row r="740" spans="1:5">
      <c r="A740" s="60" t="s">
        <v>799</v>
      </c>
      <c r="B740" s="61">
        <v>24.021478188833594</v>
      </c>
      <c r="C740" s="61">
        <v>25.739451947494242</v>
      </c>
      <c r="D740" s="62">
        <v>1.7355464437923698E-2</v>
      </c>
      <c r="E740" s="62">
        <v>1.7179737586606478</v>
      </c>
    </row>
    <row r="741" spans="1:5">
      <c r="A741" s="60" t="s">
        <v>800</v>
      </c>
      <c r="B741" s="61">
        <v>25.17077113012046</v>
      </c>
      <c r="C741" s="61">
        <v>26.892471252679972</v>
      </c>
      <c r="D741" s="62">
        <v>8.4963616287050594E-3</v>
      </c>
      <c r="E741" s="62">
        <v>1.7217001225595112</v>
      </c>
    </row>
    <row r="742" spans="1:5">
      <c r="A742" s="60" t="s">
        <v>801</v>
      </c>
      <c r="B742" s="61">
        <v>22.971449474524828</v>
      </c>
      <c r="C742" s="61">
        <v>24.694873400756574</v>
      </c>
      <c r="D742" s="62">
        <v>5.9923893608606702E-3</v>
      </c>
      <c r="E742" s="62">
        <v>1.7234239262317459</v>
      </c>
    </row>
    <row r="743" spans="1:5">
      <c r="A743" s="60" t="s">
        <v>802</v>
      </c>
      <c r="B743" s="61">
        <v>22.943541163094395</v>
      </c>
      <c r="C743" s="61">
        <v>24.668873008574476</v>
      </c>
      <c r="D743" s="62">
        <v>3.8526054101105899E-3</v>
      </c>
      <c r="E743" s="62">
        <v>1.7253318454800812</v>
      </c>
    </row>
    <row r="744" spans="1:5">
      <c r="A744" s="60" t="s">
        <v>803</v>
      </c>
      <c r="B744" s="61">
        <v>21.345091669451595</v>
      </c>
      <c r="C744" s="61">
        <v>23.072156211576409</v>
      </c>
      <c r="D744" s="62">
        <v>7.42395069796174E-3</v>
      </c>
      <c r="E744" s="62">
        <v>1.7270645421248147</v>
      </c>
    </row>
    <row r="745" spans="1:5">
      <c r="A745" s="60" t="s">
        <v>804</v>
      </c>
      <c r="B745" s="61">
        <v>26.330411481645665</v>
      </c>
      <c r="C745" s="61">
        <v>28.057482692733771</v>
      </c>
      <c r="D745" s="62">
        <v>9.0523983042334003E-3</v>
      </c>
      <c r="E745" s="62">
        <v>1.7270712110881057</v>
      </c>
    </row>
    <row r="746" spans="1:5">
      <c r="A746" s="60" t="s">
        <v>805</v>
      </c>
      <c r="B746" s="61">
        <v>26.376099096980159</v>
      </c>
      <c r="C746" s="61">
        <v>28.107085411871807</v>
      </c>
      <c r="D746" s="62">
        <v>8.7040269766515393E-3</v>
      </c>
      <c r="E746" s="62">
        <v>1.7309863148916484</v>
      </c>
    </row>
    <row r="747" spans="1:5">
      <c r="A747" s="60" t="s">
        <v>806</v>
      </c>
      <c r="B747" s="61">
        <v>21.810596436903207</v>
      </c>
      <c r="C747" s="61">
        <v>23.542893477700307</v>
      </c>
      <c r="D747" s="62">
        <v>1.48618312704289E-2</v>
      </c>
      <c r="E747" s="62">
        <v>1.7322970407970999</v>
      </c>
    </row>
    <row r="748" spans="1:5">
      <c r="A748" s="60" t="s">
        <v>807</v>
      </c>
      <c r="B748" s="61">
        <v>26.275221866465529</v>
      </c>
      <c r="C748" s="61">
        <v>28.018220438123137</v>
      </c>
      <c r="D748" s="62">
        <v>3.1279025693402802E-2</v>
      </c>
      <c r="E748" s="62">
        <v>1.7429985716576084</v>
      </c>
    </row>
    <row r="749" spans="1:5">
      <c r="A749" s="60" t="s">
        <v>808</v>
      </c>
      <c r="B749" s="61">
        <v>24.969540300834794</v>
      </c>
      <c r="C749" s="61">
        <v>26.716356951287604</v>
      </c>
      <c r="D749" s="62">
        <v>4.0087418219087803E-3</v>
      </c>
      <c r="E749" s="62">
        <v>1.7468166504528106</v>
      </c>
    </row>
    <row r="750" spans="1:5">
      <c r="A750" s="60" t="s">
        <v>809</v>
      </c>
      <c r="B750" s="61">
        <v>25.725425871272993</v>
      </c>
      <c r="C750" s="61">
        <v>27.473572602204911</v>
      </c>
      <c r="D750" s="62">
        <v>2.8015317118123498E-3</v>
      </c>
      <c r="E750" s="62">
        <v>1.7481467309319179</v>
      </c>
    </row>
    <row r="751" spans="1:5">
      <c r="A751" s="60" t="s">
        <v>810</v>
      </c>
      <c r="B751" s="61">
        <v>21.243390240462062</v>
      </c>
      <c r="C751" s="61">
        <v>22.992227047412609</v>
      </c>
      <c r="D751" s="62">
        <v>1.2421223224655701E-3</v>
      </c>
      <c r="E751" s="62">
        <v>1.7488368069505462</v>
      </c>
    </row>
    <row r="752" spans="1:5">
      <c r="A752" s="60" t="s">
        <v>811</v>
      </c>
      <c r="B752" s="61">
        <v>22.477124597067263</v>
      </c>
      <c r="C752" s="61">
        <v>24.22933351945564</v>
      </c>
      <c r="D752" s="62">
        <v>9.8157132725319209E-3</v>
      </c>
      <c r="E752" s="62">
        <v>1.7522089223883768</v>
      </c>
    </row>
    <row r="753" spans="1:5">
      <c r="A753" s="60" t="s">
        <v>812</v>
      </c>
      <c r="B753" s="61">
        <v>22.677082571761126</v>
      </c>
      <c r="C753" s="61">
        <v>24.430464606391642</v>
      </c>
      <c r="D753" s="62">
        <v>5.5697885049662997E-3</v>
      </c>
      <c r="E753" s="62">
        <v>1.7533820346305156</v>
      </c>
    </row>
    <row r="754" spans="1:5">
      <c r="A754" s="60" t="s">
        <v>813</v>
      </c>
      <c r="B754" s="61">
        <v>22.499509709267926</v>
      </c>
      <c r="C754" s="61">
        <v>24.253636075367769</v>
      </c>
      <c r="D754" s="62">
        <v>1.52014970221229E-3</v>
      </c>
      <c r="E754" s="62">
        <v>1.7541263660998432</v>
      </c>
    </row>
    <row r="755" spans="1:5">
      <c r="A755" s="60" t="s">
        <v>814</v>
      </c>
      <c r="B755" s="61">
        <v>26.423091738030831</v>
      </c>
      <c r="C755" s="61">
        <v>28.178600033286205</v>
      </c>
      <c r="D755" s="62">
        <v>2.8015317118123498E-3</v>
      </c>
      <c r="E755" s="62">
        <v>1.7555082952553747</v>
      </c>
    </row>
    <row r="756" spans="1:5">
      <c r="A756" s="60" t="s">
        <v>815</v>
      </c>
      <c r="B756" s="61">
        <v>21.124042852166955</v>
      </c>
      <c r="C756" s="61">
        <v>22.880423444644673</v>
      </c>
      <c r="D756" s="62">
        <v>3.6399950354394299E-2</v>
      </c>
      <c r="E756" s="62">
        <v>1.7563805924777185</v>
      </c>
    </row>
    <row r="757" spans="1:5">
      <c r="A757" s="60" t="s">
        <v>816</v>
      </c>
      <c r="B757" s="61">
        <v>23.413544577895596</v>
      </c>
      <c r="C757" s="61">
        <v>25.176288777164142</v>
      </c>
      <c r="D757" s="62">
        <v>1.52014970221229E-3</v>
      </c>
      <c r="E757" s="62">
        <v>1.7627441992685462</v>
      </c>
    </row>
    <row r="758" spans="1:5">
      <c r="A758" s="60" t="s">
        <v>817</v>
      </c>
      <c r="B758" s="61">
        <v>21.761676910053559</v>
      </c>
      <c r="C758" s="61">
        <v>23.52497895774431</v>
      </c>
      <c r="D758" s="62">
        <v>3.04764741976658E-2</v>
      </c>
      <c r="E758" s="62">
        <v>1.7633020476907504</v>
      </c>
    </row>
    <row r="759" spans="1:5">
      <c r="A759" s="60" t="s">
        <v>818</v>
      </c>
      <c r="B759" s="61">
        <v>24.421179118652063</v>
      </c>
      <c r="C759" s="61">
        <v>26.188023591981572</v>
      </c>
      <c r="D759" s="62">
        <v>5.2172774265329498E-3</v>
      </c>
      <c r="E759" s="62">
        <v>1.7668444733295097</v>
      </c>
    </row>
    <row r="760" spans="1:5">
      <c r="A760" s="60" t="s">
        <v>819</v>
      </c>
      <c r="B760" s="61">
        <v>22.837170112658665</v>
      </c>
      <c r="C760" s="61">
        <v>24.608094865534209</v>
      </c>
      <c r="D760" s="62">
        <v>2.4554115729324799E-3</v>
      </c>
      <c r="E760" s="62">
        <v>1.7709247528755441</v>
      </c>
    </row>
    <row r="761" spans="1:5">
      <c r="A761" s="60" t="s">
        <v>820</v>
      </c>
      <c r="B761" s="61">
        <v>25.307609117334565</v>
      </c>
      <c r="C761" s="61">
        <v>27.080284534755577</v>
      </c>
      <c r="D761" s="62">
        <v>1.6530191582885798E-2</v>
      </c>
      <c r="E761" s="62">
        <v>1.7726754174210129</v>
      </c>
    </row>
    <row r="762" spans="1:5">
      <c r="A762" s="60" t="s">
        <v>821</v>
      </c>
      <c r="B762" s="61">
        <v>24.657757282477164</v>
      </c>
      <c r="C762" s="61">
        <v>26.434997539781605</v>
      </c>
      <c r="D762" s="62">
        <v>2.4753591984762501E-3</v>
      </c>
      <c r="E762" s="62">
        <v>1.7772402573044417</v>
      </c>
    </row>
    <row r="763" spans="1:5">
      <c r="A763" s="60" t="s">
        <v>822</v>
      </c>
      <c r="B763" s="61">
        <v>26.592490870013929</v>
      </c>
      <c r="C763" s="61">
        <v>28.370138314242109</v>
      </c>
      <c r="D763" s="62">
        <v>2.2136435347393402E-2</v>
      </c>
      <c r="E763" s="62">
        <v>1.7776474442281796</v>
      </c>
    </row>
    <row r="764" spans="1:5">
      <c r="A764" s="60" t="s">
        <v>823</v>
      </c>
      <c r="B764" s="61">
        <v>25.306754782853432</v>
      </c>
      <c r="C764" s="61">
        <v>27.089896425145707</v>
      </c>
      <c r="D764" s="62">
        <v>6.6068260055588603E-3</v>
      </c>
      <c r="E764" s="62">
        <v>1.783141642292275</v>
      </c>
    </row>
    <row r="765" spans="1:5">
      <c r="A765" s="60" t="s">
        <v>824</v>
      </c>
      <c r="B765" s="61">
        <v>25.528734392085326</v>
      </c>
      <c r="C765" s="61">
        <v>27.316421709384933</v>
      </c>
      <c r="D765" s="62">
        <v>6.4856913750646998E-3</v>
      </c>
      <c r="E765" s="62">
        <v>1.7876873172996071</v>
      </c>
    </row>
    <row r="766" spans="1:5">
      <c r="A766" s="60" t="s">
        <v>825</v>
      </c>
      <c r="B766" s="61">
        <v>25.253679385467564</v>
      </c>
      <c r="C766" s="61">
        <v>27.045066121547009</v>
      </c>
      <c r="D766" s="62">
        <v>3.0484189364190801E-3</v>
      </c>
      <c r="E766" s="62">
        <v>1.7913867360794455</v>
      </c>
    </row>
    <row r="767" spans="1:5">
      <c r="A767" s="60" t="s">
        <v>826</v>
      </c>
      <c r="B767" s="61">
        <v>22.656115570076523</v>
      </c>
      <c r="C767" s="61">
        <v>24.448567783839302</v>
      </c>
      <c r="D767" s="62">
        <v>1.27529336552617E-2</v>
      </c>
      <c r="E767" s="62">
        <v>1.792452213762779</v>
      </c>
    </row>
    <row r="768" spans="1:5">
      <c r="A768" s="60" t="s">
        <v>827</v>
      </c>
      <c r="B768" s="61">
        <v>22.750976688459492</v>
      </c>
      <c r="C768" s="61">
        <v>24.556163372115339</v>
      </c>
      <c r="D768" s="62">
        <v>2.37296499651262E-2</v>
      </c>
      <c r="E768" s="62">
        <v>1.8051866836558474</v>
      </c>
    </row>
    <row r="769" spans="1:5">
      <c r="A769" s="60" t="s">
        <v>828</v>
      </c>
      <c r="B769" s="61">
        <v>22.856653539209731</v>
      </c>
      <c r="C769" s="61">
        <v>24.66680830844324</v>
      </c>
      <c r="D769" s="62">
        <v>2.20418161017051E-3</v>
      </c>
      <c r="E769" s="62">
        <v>1.8101547692335096</v>
      </c>
    </row>
    <row r="770" spans="1:5">
      <c r="A770" s="60" t="s">
        <v>829</v>
      </c>
      <c r="B770" s="61">
        <v>25.412111731346428</v>
      </c>
      <c r="C770" s="61">
        <v>27.22497832027771</v>
      </c>
      <c r="D770" s="62">
        <v>1.46275637719427E-2</v>
      </c>
      <c r="E770" s="62">
        <v>1.8128665889312821</v>
      </c>
    </row>
    <row r="771" spans="1:5">
      <c r="A771" s="60" t="s">
        <v>830</v>
      </c>
      <c r="B771" s="61">
        <v>26.091952160300963</v>
      </c>
      <c r="C771" s="61">
        <v>27.906676287599208</v>
      </c>
      <c r="D771" s="62">
        <v>5.0005504718939097E-3</v>
      </c>
      <c r="E771" s="62">
        <v>1.8147241272982448</v>
      </c>
    </row>
    <row r="772" spans="1:5">
      <c r="A772" s="60" t="s">
        <v>831</v>
      </c>
      <c r="B772" s="61">
        <v>24.448437378584529</v>
      </c>
      <c r="C772" s="61">
        <v>26.264687788703071</v>
      </c>
      <c r="D772" s="62">
        <v>1.9740493150716E-2</v>
      </c>
      <c r="E772" s="62">
        <v>1.8162504101185419</v>
      </c>
    </row>
    <row r="773" spans="1:5">
      <c r="A773" s="60" t="s">
        <v>832</v>
      </c>
      <c r="B773" s="61">
        <v>25.406299809383597</v>
      </c>
      <c r="C773" s="61">
        <v>27.223245728130745</v>
      </c>
      <c r="D773" s="62">
        <v>5.5425870716285103E-3</v>
      </c>
      <c r="E773" s="62">
        <v>1.8169459187471482</v>
      </c>
    </row>
    <row r="774" spans="1:5">
      <c r="A774" s="60" t="s">
        <v>833</v>
      </c>
      <c r="B774" s="61">
        <v>23.170633572484562</v>
      </c>
      <c r="C774" s="61">
        <v>24.993583999548605</v>
      </c>
      <c r="D774" s="62">
        <v>2.5171639245115101E-3</v>
      </c>
      <c r="E774" s="62">
        <v>1.8229504270640433</v>
      </c>
    </row>
    <row r="775" spans="1:5">
      <c r="A775" s="60" t="s">
        <v>834</v>
      </c>
      <c r="B775" s="61">
        <v>25.17698805438086</v>
      </c>
      <c r="C775" s="61">
        <v>27.003717073160374</v>
      </c>
      <c r="D775" s="62">
        <v>4.0893969744932998E-3</v>
      </c>
      <c r="E775" s="62">
        <v>1.8267290187795133</v>
      </c>
    </row>
    <row r="776" spans="1:5">
      <c r="A776" s="60" t="s">
        <v>835</v>
      </c>
      <c r="B776" s="61">
        <v>26.592378295955896</v>
      </c>
      <c r="C776" s="61">
        <v>28.419541681805271</v>
      </c>
      <c r="D776" s="62">
        <v>3.8225843972998202E-3</v>
      </c>
      <c r="E776" s="62">
        <v>1.8271633858493743</v>
      </c>
    </row>
    <row r="777" spans="1:5">
      <c r="A777" s="60" t="s">
        <v>836</v>
      </c>
      <c r="B777" s="61">
        <v>23.145903244382158</v>
      </c>
      <c r="C777" s="61">
        <v>24.974121104305407</v>
      </c>
      <c r="D777" s="62">
        <v>2.9219903703146099E-2</v>
      </c>
      <c r="E777" s="62">
        <v>1.8282178599232495</v>
      </c>
    </row>
    <row r="778" spans="1:5">
      <c r="A778" s="60" t="s">
        <v>837</v>
      </c>
      <c r="B778" s="61">
        <v>26.120249294897462</v>
      </c>
      <c r="C778" s="61">
        <v>27.959194050209238</v>
      </c>
      <c r="D778" s="62">
        <v>4.5527223457162902E-3</v>
      </c>
      <c r="E778" s="62">
        <v>1.8389447553117755</v>
      </c>
    </row>
    <row r="779" spans="1:5">
      <c r="A779" s="60" t="s">
        <v>838</v>
      </c>
      <c r="B779" s="61">
        <v>26.023964354133764</v>
      </c>
      <c r="C779" s="61">
        <v>27.866665582997371</v>
      </c>
      <c r="D779" s="62">
        <v>5.0837085564941799E-3</v>
      </c>
      <c r="E779" s="62">
        <v>1.8427012288636071</v>
      </c>
    </row>
    <row r="780" spans="1:5">
      <c r="A780" s="60" t="s">
        <v>839</v>
      </c>
      <c r="B780" s="61">
        <v>26.644352288496194</v>
      </c>
      <c r="C780" s="61">
        <v>28.487295722214679</v>
      </c>
      <c r="D780" s="62">
        <v>2.53174403064357E-2</v>
      </c>
      <c r="E780" s="62">
        <v>1.8429434337184851</v>
      </c>
    </row>
    <row r="781" spans="1:5">
      <c r="A781" s="60" t="s">
        <v>840</v>
      </c>
      <c r="B781" s="61">
        <v>23.170438003057566</v>
      </c>
      <c r="C781" s="61">
        <v>25.014971397724608</v>
      </c>
      <c r="D781" s="62">
        <v>2.56823344700411E-3</v>
      </c>
      <c r="E781" s="62">
        <v>1.8445333946670424</v>
      </c>
    </row>
    <row r="782" spans="1:5">
      <c r="A782" s="60" t="s">
        <v>841</v>
      </c>
      <c r="B782" s="61">
        <v>21.367724103013028</v>
      </c>
      <c r="C782" s="61">
        <v>23.216204572091375</v>
      </c>
      <c r="D782" s="62">
        <v>2.4554115729324799E-3</v>
      </c>
      <c r="E782" s="62">
        <v>1.8484804690783463</v>
      </c>
    </row>
    <row r="783" spans="1:5">
      <c r="A783" s="60" t="s">
        <v>842</v>
      </c>
      <c r="B783" s="61">
        <v>22.557360624798861</v>
      </c>
      <c r="C783" s="61">
        <v>24.406728389494084</v>
      </c>
      <c r="D783" s="62">
        <v>3.6284283104868399E-2</v>
      </c>
      <c r="E783" s="62">
        <v>1.8493677646952236</v>
      </c>
    </row>
    <row r="784" spans="1:5">
      <c r="A784" s="60" t="s">
        <v>843</v>
      </c>
      <c r="B784" s="61">
        <v>22.10857505571461</v>
      </c>
      <c r="C784" s="61">
        <v>23.95930185582634</v>
      </c>
      <c r="D784" s="62">
        <v>2.9546664271381501E-2</v>
      </c>
      <c r="E784" s="62">
        <v>1.8507268001117296</v>
      </c>
    </row>
    <row r="785" spans="1:5">
      <c r="A785" s="60" t="s">
        <v>844</v>
      </c>
      <c r="B785" s="61">
        <v>25.217770858995326</v>
      </c>
      <c r="C785" s="61">
        <v>27.071715206826241</v>
      </c>
      <c r="D785" s="62">
        <v>2.8015317118123498E-3</v>
      </c>
      <c r="E785" s="62">
        <v>1.8539443478309146</v>
      </c>
    </row>
    <row r="786" spans="1:5">
      <c r="A786" s="60" t="s">
        <v>845</v>
      </c>
      <c r="B786" s="61">
        <v>24.087904419292627</v>
      </c>
      <c r="C786" s="61">
        <v>25.946733818342306</v>
      </c>
      <c r="D786" s="62">
        <v>4.3560507534744402E-3</v>
      </c>
      <c r="E786" s="62">
        <v>1.8588293990496787</v>
      </c>
    </row>
    <row r="787" spans="1:5">
      <c r="A787" s="60" t="s">
        <v>846</v>
      </c>
      <c r="B787" s="61">
        <v>25.235467748094361</v>
      </c>
      <c r="C787" s="61">
        <v>27.100875609760177</v>
      </c>
      <c r="D787" s="62">
        <v>3.74848615715777E-3</v>
      </c>
      <c r="E787" s="62">
        <v>1.8654078616658154</v>
      </c>
    </row>
    <row r="788" spans="1:5">
      <c r="A788" s="60" t="s">
        <v>847</v>
      </c>
      <c r="B788" s="61">
        <v>23.989967261224763</v>
      </c>
      <c r="C788" s="61">
        <v>25.862009365697606</v>
      </c>
      <c r="D788" s="62">
        <v>4.0087418219087803E-3</v>
      </c>
      <c r="E788" s="62">
        <v>1.8720421044728432</v>
      </c>
    </row>
    <row r="789" spans="1:5">
      <c r="A789" s="60" t="s">
        <v>848</v>
      </c>
      <c r="B789" s="61">
        <v>25.679447048531397</v>
      </c>
      <c r="C789" s="61">
        <v>27.557818341665339</v>
      </c>
      <c r="D789" s="62">
        <v>2.8884464939583901E-3</v>
      </c>
      <c r="E789" s="62">
        <v>1.8783712931339416</v>
      </c>
    </row>
    <row r="790" spans="1:5">
      <c r="A790" s="60" t="s">
        <v>849</v>
      </c>
      <c r="B790" s="61">
        <v>23.365249197813629</v>
      </c>
      <c r="C790" s="61">
        <v>25.248336998991373</v>
      </c>
      <c r="D790" s="62">
        <v>2.1424596468596499E-2</v>
      </c>
      <c r="E790" s="62">
        <v>1.8830878011777443</v>
      </c>
    </row>
    <row r="791" spans="1:5">
      <c r="A791" s="60" t="s">
        <v>850</v>
      </c>
      <c r="B791" s="61">
        <v>22.294109233592128</v>
      </c>
      <c r="C791" s="61">
        <v>24.177211484813608</v>
      </c>
      <c r="D791" s="62">
        <v>3.4376098467896201E-3</v>
      </c>
      <c r="E791" s="62">
        <v>1.8831022512214801</v>
      </c>
    </row>
    <row r="792" spans="1:5">
      <c r="A792" s="60" t="s">
        <v>851</v>
      </c>
      <c r="B792" s="61">
        <v>21.629229487431409</v>
      </c>
      <c r="C792" s="61">
        <v>23.513140693297373</v>
      </c>
      <c r="D792" s="62">
        <v>1.42306527325673E-2</v>
      </c>
      <c r="E792" s="62">
        <v>1.8839112058659637</v>
      </c>
    </row>
    <row r="793" spans="1:5">
      <c r="A793" s="60" t="s">
        <v>852</v>
      </c>
      <c r="B793" s="61">
        <v>21.866758456947522</v>
      </c>
      <c r="C793" s="61">
        <v>23.751862149041173</v>
      </c>
      <c r="D793" s="62">
        <v>5.0980897651537599E-2</v>
      </c>
      <c r="E793" s="62">
        <v>1.8851036920936508</v>
      </c>
    </row>
    <row r="794" spans="1:5">
      <c r="A794" s="60" t="s">
        <v>853</v>
      </c>
      <c r="B794" s="61">
        <v>24.036714097720562</v>
      </c>
      <c r="C794" s="61">
        <v>25.923354496443839</v>
      </c>
      <c r="D794" s="62">
        <v>3.04071412152433E-3</v>
      </c>
      <c r="E794" s="62">
        <v>1.8866403987232765</v>
      </c>
    </row>
    <row r="795" spans="1:5">
      <c r="A795" s="60" t="s">
        <v>854</v>
      </c>
      <c r="B795" s="61">
        <v>24.192555671892226</v>
      </c>
      <c r="C795" s="61">
        <v>26.080107583064606</v>
      </c>
      <c r="D795" s="62">
        <v>7.1157067022706898E-3</v>
      </c>
      <c r="E795" s="62">
        <v>1.8875519111723804</v>
      </c>
    </row>
    <row r="796" spans="1:5">
      <c r="A796" s="60" t="s">
        <v>855</v>
      </c>
      <c r="B796" s="61">
        <v>23.664325905696696</v>
      </c>
      <c r="C796" s="61">
        <v>25.552372021798536</v>
      </c>
      <c r="D796" s="62">
        <v>2.4554115729324799E-3</v>
      </c>
      <c r="E796" s="62">
        <v>1.8880461161018403</v>
      </c>
    </row>
    <row r="797" spans="1:5">
      <c r="A797" s="60" t="s">
        <v>856</v>
      </c>
      <c r="B797" s="61">
        <v>24.828091947473528</v>
      </c>
      <c r="C797" s="61">
        <v>26.71688356353177</v>
      </c>
      <c r="D797" s="62">
        <v>2.4753591984762501E-3</v>
      </c>
      <c r="E797" s="62">
        <v>1.8887916160582421</v>
      </c>
    </row>
    <row r="798" spans="1:5">
      <c r="A798" s="60" t="s">
        <v>857</v>
      </c>
      <c r="B798" s="61">
        <v>21.971514315993755</v>
      </c>
      <c r="C798" s="61">
        <v>23.862710415561608</v>
      </c>
      <c r="D798" s="62">
        <v>2.4554115729324799E-3</v>
      </c>
      <c r="E798" s="62">
        <v>1.8911960995678534</v>
      </c>
    </row>
    <row r="799" spans="1:5">
      <c r="A799" s="60" t="s">
        <v>858</v>
      </c>
      <c r="B799" s="61">
        <v>24.503553096690098</v>
      </c>
      <c r="C799" s="61">
        <v>26.403740101244775</v>
      </c>
      <c r="D799" s="62">
        <v>2.4554115729324799E-3</v>
      </c>
      <c r="E799" s="62">
        <v>1.9001870045546774</v>
      </c>
    </row>
    <row r="800" spans="1:5">
      <c r="A800" s="60" t="s">
        <v>859</v>
      </c>
      <c r="B800" s="61">
        <v>26.222080543907595</v>
      </c>
      <c r="C800" s="61">
        <v>28.122907416698808</v>
      </c>
      <c r="D800" s="62">
        <v>2.76934556679883E-3</v>
      </c>
      <c r="E800" s="62">
        <v>1.9008268727912139</v>
      </c>
    </row>
    <row r="801" spans="1:5">
      <c r="A801" s="60" t="s">
        <v>860</v>
      </c>
      <c r="B801" s="61">
        <v>23.217980972821572</v>
      </c>
      <c r="C801" s="61">
        <v>25.125129774296877</v>
      </c>
      <c r="D801" s="62">
        <v>9.0523983042334003E-3</v>
      </c>
      <c r="E801" s="62">
        <v>1.9071488014753051</v>
      </c>
    </row>
    <row r="802" spans="1:5">
      <c r="A802" s="60" t="s">
        <v>861</v>
      </c>
      <c r="B802" s="61">
        <v>23.624810354291828</v>
      </c>
      <c r="C802" s="61">
        <v>25.532538894509141</v>
      </c>
      <c r="D802" s="62">
        <v>1.2852972503282999E-2</v>
      </c>
      <c r="E802" s="62">
        <v>1.9077285402173132</v>
      </c>
    </row>
    <row r="803" spans="1:5">
      <c r="A803" s="60" t="s">
        <v>862</v>
      </c>
      <c r="B803" s="61">
        <v>23.667906028978695</v>
      </c>
      <c r="C803" s="61">
        <v>25.578821579317875</v>
      </c>
      <c r="D803" s="62">
        <v>1.5105468688982699E-2</v>
      </c>
      <c r="E803" s="62">
        <v>1.9109155503391797</v>
      </c>
    </row>
    <row r="804" spans="1:5">
      <c r="A804" s="60" t="s">
        <v>863</v>
      </c>
      <c r="B804" s="61">
        <v>25.854309143435199</v>
      </c>
      <c r="C804" s="61">
        <v>27.765528824434409</v>
      </c>
      <c r="D804" s="62">
        <v>6.7369845385395399E-3</v>
      </c>
      <c r="E804" s="62">
        <v>1.9112196809992099</v>
      </c>
    </row>
    <row r="805" spans="1:5">
      <c r="A805" s="60" t="s">
        <v>864</v>
      </c>
      <c r="B805" s="61">
        <v>25.241920312010631</v>
      </c>
      <c r="C805" s="61">
        <v>27.153938904837435</v>
      </c>
      <c r="D805" s="62">
        <v>3.7050441446634399E-3</v>
      </c>
      <c r="E805" s="62">
        <v>1.9120185928268043</v>
      </c>
    </row>
    <row r="806" spans="1:5">
      <c r="A806" s="60" t="s">
        <v>865</v>
      </c>
      <c r="B806" s="61">
        <v>24.285150217900725</v>
      </c>
      <c r="C806" s="61">
        <v>26.19749996500784</v>
      </c>
      <c r="D806" s="62">
        <v>1.52014970221229E-3</v>
      </c>
      <c r="E806" s="62">
        <v>1.9123497471071147</v>
      </c>
    </row>
    <row r="807" spans="1:5">
      <c r="A807" s="60" t="s">
        <v>866</v>
      </c>
      <c r="B807" s="61">
        <v>25.070804738989494</v>
      </c>
      <c r="C807" s="61">
        <v>26.983752119029237</v>
      </c>
      <c r="D807" s="62">
        <v>4.0087418219087803E-3</v>
      </c>
      <c r="E807" s="62">
        <v>1.9129473800397427</v>
      </c>
    </row>
    <row r="808" spans="1:5">
      <c r="A808" s="60" t="s">
        <v>867</v>
      </c>
      <c r="B808" s="61">
        <v>21.712160149686326</v>
      </c>
      <c r="C808" s="61">
        <v>23.626268578325107</v>
      </c>
      <c r="D808" s="62">
        <v>1.2982583675632301E-2</v>
      </c>
      <c r="E808" s="62">
        <v>1.9141084286387802</v>
      </c>
    </row>
    <row r="809" spans="1:5">
      <c r="A809" s="60" t="s">
        <v>868</v>
      </c>
      <c r="B809" s="61">
        <v>23.659534305367696</v>
      </c>
      <c r="C809" s="61">
        <v>25.575449836365976</v>
      </c>
      <c r="D809" s="62">
        <v>7.3225052140977499E-3</v>
      </c>
      <c r="E809" s="62">
        <v>1.91591553099828</v>
      </c>
    </row>
    <row r="810" spans="1:5">
      <c r="A810" s="60" t="s">
        <v>869</v>
      </c>
      <c r="B810" s="61">
        <v>22.576760095963603</v>
      </c>
      <c r="C810" s="61">
        <v>24.497385499561005</v>
      </c>
      <c r="D810" s="62">
        <v>9.2530291094702101E-3</v>
      </c>
      <c r="E810" s="62">
        <v>1.920625403597402</v>
      </c>
    </row>
    <row r="811" spans="1:5">
      <c r="A811" s="60" t="s">
        <v>870</v>
      </c>
      <c r="B811" s="61">
        <v>24.513113178628732</v>
      </c>
      <c r="C811" s="61">
        <v>26.440587241988577</v>
      </c>
      <c r="D811" s="62">
        <v>1.27803057785216E-2</v>
      </c>
      <c r="E811" s="62">
        <v>1.9274740633598455</v>
      </c>
    </row>
    <row r="812" spans="1:5">
      <c r="A812" s="60" t="s">
        <v>871</v>
      </c>
      <c r="B812" s="61">
        <v>24.683381348782063</v>
      </c>
      <c r="C812" s="61">
        <v>26.612414460413437</v>
      </c>
      <c r="D812" s="62">
        <v>2.4753591984762501E-3</v>
      </c>
      <c r="E812" s="62">
        <v>1.929033111631373</v>
      </c>
    </row>
    <row r="813" spans="1:5">
      <c r="A813" s="60" t="s">
        <v>872</v>
      </c>
      <c r="B813" s="61">
        <v>23.926016531336053</v>
      </c>
      <c r="C813" s="61">
        <v>25.870375483948209</v>
      </c>
      <c r="D813" s="62">
        <v>3.57348619762704E-3</v>
      </c>
      <c r="E813" s="62">
        <v>1.9443589526121556</v>
      </c>
    </row>
    <row r="814" spans="1:5">
      <c r="A814" s="60" t="s">
        <v>873</v>
      </c>
      <c r="B814" s="61">
        <v>24.913162659410499</v>
      </c>
      <c r="C814" s="61">
        <v>26.86088018553404</v>
      </c>
      <c r="D814" s="62">
        <v>2.4554115729324799E-3</v>
      </c>
      <c r="E814" s="62">
        <v>1.9477175261235402</v>
      </c>
    </row>
    <row r="815" spans="1:5">
      <c r="A815" s="60" t="s">
        <v>874</v>
      </c>
      <c r="B815" s="61">
        <v>23.204003487144295</v>
      </c>
      <c r="C815" s="61">
        <v>25.153536270672006</v>
      </c>
      <c r="D815" s="62">
        <v>1.58227126967132E-2</v>
      </c>
      <c r="E815" s="62">
        <v>1.9495327835277116</v>
      </c>
    </row>
    <row r="816" spans="1:5">
      <c r="A816" s="60" t="s">
        <v>875</v>
      </c>
      <c r="B816" s="61">
        <v>24.839953830848561</v>
      </c>
      <c r="C816" s="61">
        <v>26.791520449847308</v>
      </c>
      <c r="D816" s="62">
        <v>3.57348619762704E-3</v>
      </c>
      <c r="E816" s="62">
        <v>1.9515666189987471</v>
      </c>
    </row>
    <row r="817" spans="1:5">
      <c r="A817" s="60" t="s">
        <v>876</v>
      </c>
      <c r="B817" s="61">
        <v>22.406636982143265</v>
      </c>
      <c r="C817" s="61">
        <v>24.358337656811443</v>
      </c>
      <c r="D817" s="62">
        <v>1.3097999774042499E-2</v>
      </c>
      <c r="E817" s="62">
        <v>1.951700674668178</v>
      </c>
    </row>
    <row r="818" spans="1:5">
      <c r="A818" s="60" t="s">
        <v>877</v>
      </c>
      <c r="B818" s="61">
        <v>25.409328093150663</v>
      </c>
      <c r="C818" s="61">
        <v>27.361148043553708</v>
      </c>
      <c r="D818" s="62">
        <v>5.3048054986142802E-3</v>
      </c>
      <c r="E818" s="62">
        <v>1.9518199504030456</v>
      </c>
    </row>
    <row r="819" spans="1:5">
      <c r="A819" s="63">
        <v>40422</v>
      </c>
      <c r="B819" s="61">
        <v>20.950873658112656</v>
      </c>
      <c r="C819" s="61">
        <v>22.908207018939375</v>
      </c>
      <c r="D819" s="62">
        <v>3.0556830515319901E-2</v>
      </c>
      <c r="E819" s="62">
        <v>1.9573333608267198</v>
      </c>
    </row>
    <row r="820" spans="1:5">
      <c r="A820" s="60" t="s">
        <v>878</v>
      </c>
      <c r="B820" s="61">
        <v>23.161181155665798</v>
      </c>
      <c r="C820" s="61">
        <v>25.121662327480408</v>
      </c>
      <c r="D820" s="62">
        <v>4.5527223457162902E-3</v>
      </c>
      <c r="E820" s="62">
        <v>1.9604811718146102</v>
      </c>
    </row>
    <row r="821" spans="1:5">
      <c r="A821" s="60" t="s">
        <v>879</v>
      </c>
      <c r="B821" s="61">
        <v>21.338712682337725</v>
      </c>
      <c r="C821" s="61">
        <v>23.301408167644741</v>
      </c>
      <c r="D821" s="62">
        <v>1.6767712060784999E-2</v>
      </c>
      <c r="E821" s="62">
        <v>1.962695485307016</v>
      </c>
    </row>
    <row r="822" spans="1:5">
      <c r="A822" s="60" t="s">
        <v>880</v>
      </c>
      <c r="B822" s="61">
        <v>25.236025229509195</v>
      </c>
      <c r="C822" s="61">
        <v>27.198868701727207</v>
      </c>
      <c r="D822" s="62">
        <v>2.4753591984762501E-3</v>
      </c>
      <c r="E822" s="62">
        <v>1.9628434722180117</v>
      </c>
    </row>
    <row r="823" spans="1:5">
      <c r="A823" s="60" t="s">
        <v>881</v>
      </c>
      <c r="B823" s="61">
        <v>22.244461463216105</v>
      </c>
      <c r="C823" s="61">
        <v>24.211286576024378</v>
      </c>
      <c r="D823" s="62">
        <v>5.1060577886611801E-2</v>
      </c>
      <c r="E823" s="62">
        <v>1.966825112808273</v>
      </c>
    </row>
    <row r="824" spans="1:5">
      <c r="A824" s="60" t="s">
        <v>882</v>
      </c>
      <c r="B824" s="61">
        <v>25.394174661613032</v>
      </c>
      <c r="C824" s="61">
        <v>27.361250059190471</v>
      </c>
      <c r="D824" s="62">
        <v>2.4554115729324799E-3</v>
      </c>
      <c r="E824" s="62">
        <v>1.9670753975774389</v>
      </c>
    </row>
    <row r="825" spans="1:5">
      <c r="A825" s="60" t="s">
        <v>883</v>
      </c>
      <c r="B825" s="61">
        <v>22.370391863164496</v>
      </c>
      <c r="C825" s="61">
        <v>24.340518690981174</v>
      </c>
      <c r="D825" s="62">
        <v>2.4554115729324799E-3</v>
      </c>
      <c r="E825" s="62">
        <v>1.9701268278166779</v>
      </c>
    </row>
    <row r="826" spans="1:5">
      <c r="A826" s="60" t="s">
        <v>884</v>
      </c>
      <c r="B826" s="61">
        <v>21.503184459709729</v>
      </c>
      <c r="C826" s="61">
        <v>23.478198123000809</v>
      </c>
      <c r="D826" s="62">
        <v>2.4554115729324799E-3</v>
      </c>
      <c r="E826" s="62">
        <v>1.9750136632910795</v>
      </c>
    </row>
    <row r="827" spans="1:5">
      <c r="A827" s="60" t="s">
        <v>885</v>
      </c>
      <c r="B827" s="61">
        <v>20.702411227339194</v>
      </c>
      <c r="C827" s="61">
        <v>22.687904173404842</v>
      </c>
      <c r="D827" s="62">
        <v>5.7047975300032498E-3</v>
      </c>
      <c r="E827" s="62">
        <v>1.9854929460656479</v>
      </c>
    </row>
    <row r="828" spans="1:5">
      <c r="A828" s="60" t="s">
        <v>886</v>
      </c>
      <c r="B828" s="61">
        <v>22.208091174308564</v>
      </c>
      <c r="C828" s="61">
        <v>24.20114771494924</v>
      </c>
      <c r="D828" s="62">
        <v>1.6767712060784999E-2</v>
      </c>
      <c r="E828" s="62">
        <v>1.9930565406406764</v>
      </c>
    </row>
    <row r="829" spans="1:5">
      <c r="A829" s="60" t="s">
        <v>887</v>
      </c>
      <c r="B829" s="61">
        <v>23.962860320293728</v>
      </c>
      <c r="C829" s="61">
        <v>25.957777708140039</v>
      </c>
      <c r="D829" s="62">
        <v>1.38594704080977E-2</v>
      </c>
      <c r="E829" s="62">
        <v>1.9949173878463107</v>
      </c>
    </row>
    <row r="830" spans="1:5">
      <c r="A830" s="60" t="s">
        <v>888</v>
      </c>
      <c r="B830" s="61">
        <v>24.677350500500864</v>
      </c>
      <c r="C830" s="61">
        <v>26.672713578276671</v>
      </c>
      <c r="D830" s="62">
        <v>6.2815837716346601E-3</v>
      </c>
      <c r="E830" s="62">
        <v>1.9953630777758065</v>
      </c>
    </row>
    <row r="831" spans="1:5">
      <c r="A831" s="60" t="s">
        <v>889</v>
      </c>
      <c r="B831" s="61">
        <v>23.384617240020162</v>
      </c>
      <c r="C831" s="61">
        <v>25.382107448754308</v>
      </c>
      <c r="D831" s="62">
        <v>2.4554115729324799E-3</v>
      </c>
      <c r="E831" s="62">
        <v>1.9974902087341455</v>
      </c>
    </row>
    <row r="832" spans="1:5">
      <c r="A832" s="60" t="s">
        <v>890</v>
      </c>
      <c r="B832" s="61">
        <v>24.811629675980864</v>
      </c>
      <c r="C832" s="61">
        <v>26.810674043773972</v>
      </c>
      <c r="D832" s="62">
        <v>3.6068028758193598E-3</v>
      </c>
      <c r="E832" s="62">
        <v>1.9990443677931076</v>
      </c>
    </row>
    <row r="833" spans="1:5">
      <c r="A833" s="60" t="s">
        <v>891</v>
      </c>
      <c r="B833" s="61">
        <v>23.945231025365967</v>
      </c>
      <c r="C833" s="61">
        <v>25.945826286590037</v>
      </c>
      <c r="D833" s="62">
        <v>2.2977501089978302E-3</v>
      </c>
      <c r="E833" s="62">
        <v>2.0005952612240705</v>
      </c>
    </row>
    <row r="834" spans="1:5">
      <c r="A834" s="60" t="s">
        <v>892</v>
      </c>
      <c r="B834" s="61">
        <v>22.239555355041162</v>
      </c>
      <c r="C834" s="61">
        <v>24.245224053968673</v>
      </c>
      <c r="D834" s="62">
        <v>5.3179043411969301E-2</v>
      </c>
      <c r="E834" s="62">
        <v>2.0056686989275114</v>
      </c>
    </row>
    <row r="835" spans="1:5">
      <c r="A835" s="60" t="s">
        <v>893</v>
      </c>
      <c r="B835" s="61">
        <v>24.890630512393063</v>
      </c>
      <c r="C835" s="61">
        <v>26.899798236623042</v>
      </c>
      <c r="D835" s="62">
        <v>2.6143863499927598E-3</v>
      </c>
      <c r="E835" s="62">
        <v>2.0091677242299788</v>
      </c>
    </row>
    <row r="836" spans="1:5">
      <c r="A836" s="60" t="s">
        <v>894</v>
      </c>
      <c r="B836" s="61">
        <v>23.956337091226363</v>
      </c>
      <c r="C836" s="61">
        <v>25.973393744323204</v>
      </c>
      <c r="D836" s="62">
        <v>5.41613602500056E-3</v>
      </c>
      <c r="E836" s="62">
        <v>2.0170566530968408</v>
      </c>
    </row>
    <row r="837" spans="1:5">
      <c r="A837" s="60" t="s">
        <v>895</v>
      </c>
      <c r="B837" s="61">
        <v>22.371223373861305</v>
      </c>
      <c r="C837" s="61">
        <v>24.395393875565642</v>
      </c>
      <c r="D837" s="62">
        <v>5.8210807606474003E-3</v>
      </c>
      <c r="E837" s="62">
        <v>2.0241705017043365</v>
      </c>
    </row>
    <row r="838" spans="1:5">
      <c r="A838" s="60" t="s">
        <v>896</v>
      </c>
      <c r="B838" s="61">
        <v>20.997894649262658</v>
      </c>
      <c r="C838" s="61">
        <v>23.02997877236804</v>
      </c>
      <c r="D838" s="62">
        <v>1.9740493150716E-2</v>
      </c>
      <c r="E838" s="62">
        <v>2.0320841231053812</v>
      </c>
    </row>
    <row r="839" spans="1:5">
      <c r="A839" s="60" t="s">
        <v>897</v>
      </c>
      <c r="B839" s="61">
        <v>23.849082978439963</v>
      </c>
      <c r="C839" s="61">
        <v>25.881675603404805</v>
      </c>
      <c r="D839" s="62">
        <v>4.3191008945587398E-3</v>
      </c>
      <c r="E839" s="62">
        <v>2.0325926249648418</v>
      </c>
    </row>
    <row r="840" spans="1:5">
      <c r="A840" s="60" t="s">
        <v>898</v>
      </c>
      <c r="B840" s="61">
        <v>26.544068536389762</v>
      </c>
      <c r="C840" s="61">
        <v>28.586105527809476</v>
      </c>
      <c r="D840" s="62">
        <v>5.41613602500056E-3</v>
      </c>
      <c r="E840" s="62">
        <v>2.0420369914197138</v>
      </c>
    </row>
    <row r="841" spans="1:5">
      <c r="A841" s="60" t="s">
        <v>899</v>
      </c>
      <c r="B841" s="61">
        <v>24.250255654012062</v>
      </c>
      <c r="C841" s="61">
        <v>26.304016085566474</v>
      </c>
      <c r="D841" s="62">
        <v>2.8015317118123498E-3</v>
      </c>
      <c r="E841" s="62">
        <v>2.0537604315544122</v>
      </c>
    </row>
    <row r="842" spans="1:5">
      <c r="A842" s="60" t="s">
        <v>900</v>
      </c>
      <c r="B842" s="61">
        <v>22.592279156111129</v>
      </c>
      <c r="C842" s="61">
        <v>24.647410815071776</v>
      </c>
      <c r="D842" s="62">
        <v>2.4554115729324799E-3</v>
      </c>
      <c r="E842" s="62">
        <v>2.0551316589606472</v>
      </c>
    </row>
    <row r="843" spans="1:5">
      <c r="A843" s="60" t="s">
        <v>901</v>
      </c>
      <c r="B843" s="61">
        <v>22.569124608068364</v>
      </c>
      <c r="C843" s="61">
        <v>24.644820673635007</v>
      </c>
      <c r="D843" s="62">
        <v>9.8333088455337999E-3</v>
      </c>
      <c r="E843" s="62">
        <v>2.0756960655666425</v>
      </c>
    </row>
    <row r="844" spans="1:5">
      <c r="A844" s="60" t="s">
        <v>902</v>
      </c>
      <c r="B844" s="61">
        <v>23.635027188920862</v>
      </c>
      <c r="C844" s="61">
        <v>25.721611672843139</v>
      </c>
      <c r="D844" s="62">
        <v>2.56823344700411E-3</v>
      </c>
      <c r="E844" s="62">
        <v>2.0865844839222767</v>
      </c>
    </row>
    <row r="845" spans="1:5">
      <c r="A845" s="60" t="s">
        <v>903</v>
      </c>
      <c r="B845" s="61">
        <v>25.983924011789529</v>
      </c>
      <c r="C845" s="61">
        <v>28.081338031196641</v>
      </c>
      <c r="D845" s="62">
        <v>3.3214448395774E-3</v>
      </c>
      <c r="E845" s="62">
        <v>2.0974140194071111</v>
      </c>
    </row>
    <row r="846" spans="1:5">
      <c r="A846" s="60" t="s">
        <v>904</v>
      </c>
      <c r="B846" s="61">
        <v>23.355418191648727</v>
      </c>
      <c r="C846" s="61">
        <v>25.456293725938576</v>
      </c>
      <c r="D846" s="62">
        <v>5.5425870716285103E-3</v>
      </c>
      <c r="E846" s="62">
        <v>2.1008755342898482</v>
      </c>
    </row>
    <row r="847" spans="1:5">
      <c r="A847" s="60" t="s">
        <v>905</v>
      </c>
      <c r="B847" s="61">
        <v>20.367263012549358</v>
      </c>
      <c r="C847" s="61">
        <v>22.468937724360373</v>
      </c>
      <c r="D847" s="62">
        <v>1.0620399818742E-2</v>
      </c>
      <c r="E847" s="62">
        <v>2.1016747118110146</v>
      </c>
    </row>
    <row r="848" spans="1:5">
      <c r="A848" s="60" t="s">
        <v>906</v>
      </c>
      <c r="B848" s="61">
        <v>24.094962044959995</v>
      </c>
      <c r="C848" s="61">
        <v>26.198125840823575</v>
      </c>
      <c r="D848" s="62">
        <v>1.61399686081562E-2</v>
      </c>
      <c r="E848" s="62">
        <v>2.1031637958635798</v>
      </c>
    </row>
    <row r="849" spans="1:5">
      <c r="A849" s="60" t="s">
        <v>907</v>
      </c>
      <c r="B849" s="61">
        <v>24.823356059431763</v>
      </c>
      <c r="C849" s="61">
        <v>26.934744433247474</v>
      </c>
      <c r="D849" s="62">
        <v>1.5449854813383501E-3</v>
      </c>
      <c r="E849" s="62">
        <v>2.1113883738157107</v>
      </c>
    </row>
    <row r="850" spans="1:5">
      <c r="A850" s="60" t="s">
        <v>908</v>
      </c>
      <c r="B850" s="61">
        <v>25.490405077720464</v>
      </c>
      <c r="C850" s="61">
        <v>27.612874617867437</v>
      </c>
      <c r="D850" s="62">
        <v>2.4554115729324799E-3</v>
      </c>
      <c r="E850" s="62">
        <v>2.1224695401469731</v>
      </c>
    </row>
    <row r="851" spans="1:5">
      <c r="A851" s="60" t="s">
        <v>909</v>
      </c>
      <c r="B851" s="61">
        <v>24.781534304314931</v>
      </c>
      <c r="C851" s="61">
        <v>26.912054950968141</v>
      </c>
      <c r="D851" s="62">
        <v>2.4753591984762501E-3</v>
      </c>
      <c r="E851" s="62">
        <v>2.1305206466532098</v>
      </c>
    </row>
    <row r="852" spans="1:5">
      <c r="A852" s="60" t="s">
        <v>910</v>
      </c>
      <c r="B852" s="61">
        <v>25.216699634142497</v>
      </c>
      <c r="C852" s="61">
        <v>27.348431384521774</v>
      </c>
      <c r="D852" s="62">
        <v>2.4629649937853602E-3</v>
      </c>
      <c r="E852" s="62">
        <v>2.1317317503792772</v>
      </c>
    </row>
    <row r="853" spans="1:5">
      <c r="A853" s="60" t="s">
        <v>911</v>
      </c>
      <c r="B853" s="61">
        <v>24.192858004233628</v>
      </c>
      <c r="C853" s="61">
        <v>26.337992597468041</v>
      </c>
      <c r="D853" s="62">
        <v>3.2654167353553899E-2</v>
      </c>
      <c r="E853" s="62">
        <v>2.1451345932344132</v>
      </c>
    </row>
    <row r="854" spans="1:5">
      <c r="A854" s="60" t="s">
        <v>912</v>
      </c>
      <c r="B854" s="61">
        <v>24.825445919625796</v>
      </c>
      <c r="C854" s="61">
        <v>26.971250770095541</v>
      </c>
      <c r="D854" s="62">
        <v>4.0087418219087803E-3</v>
      </c>
      <c r="E854" s="62">
        <v>2.1458048504697445</v>
      </c>
    </row>
    <row r="855" spans="1:5">
      <c r="A855" s="60" t="s">
        <v>913</v>
      </c>
      <c r="B855" s="61">
        <v>21.70875535508813</v>
      </c>
      <c r="C855" s="61">
        <v>23.856502955888772</v>
      </c>
      <c r="D855" s="62">
        <v>1.07410276936344E-2</v>
      </c>
      <c r="E855" s="62">
        <v>2.147747600800642</v>
      </c>
    </row>
    <row r="856" spans="1:5">
      <c r="A856" s="60" t="s">
        <v>914</v>
      </c>
      <c r="B856" s="61">
        <v>23.525192455978726</v>
      </c>
      <c r="C856" s="61">
        <v>25.680994773050074</v>
      </c>
      <c r="D856" s="62">
        <v>3.0137609244567602E-2</v>
      </c>
      <c r="E856" s="62">
        <v>2.1558023170713483</v>
      </c>
    </row>
    <row r="857" spans="1:5">
      <c r="A857" s="60" t="s">
        <v>915</v>
      </c>
      <c r="B857" s="61">
        <v>27.029744641718526</v>
      </c>
      <c r="C857" s="61">
        <v>29.19577586576834</v>
      </c>
      <c r="D857" s="62">
        <v>5.5450699252606699E-3</v>
      </c>
      <c r="E857" s="62">
        <v>2.1660312240498136</v>
      </c>
    </row>
    <row r="858" spans="1:5">
      <c r="A858" s="60" t="s">
        <v>916</v>
      </c>
      <c r="B858" s="61">
        <v>21.280084657135326</v>
      </c>
      <c r="C858" s="61">
        <v>23.454355072477409</v>
      </c>
      <c r="D858" s="62">
        <v>5.3579128561358901E-2</v>
      </c>
      <c r="E858" s="62">
        <v>2.1742704153420824</v>
      </c>
    </row>
    <row r="859" spans="1:5">
      <c r="A859" s="60" t="s">
        <v>917</v>
      </c>
      <c r="B859" s="61">
        <v>24.784145473735425</v>
      </c>
      <c r="C859" s="61">
        <v>26.97143535529624</v>
      </c>
      <c r="D859" s="62">
        <v>1.41278278323751E-2</v>
      </c>
      <c r="E859" s="62">
        <v>2.1872898815608153</v>
      </c>
    </row>
    <row r="860" spans="1:5">
      <c r="A860" s="60" t="s">
        <v>918</v>
      </c>
      <c r="B860" s="61">
        <v>19.331976015552559</v>
      </c>
      <c r="C860" s="61">
        <v>21.519757761065737</v>
      </c>
      <c r="D860" s="62">
        <v>2.4753591984762501E-3</v>
      </c>
      <c r="E860" s="62">
        <v>2.1877817455131776</v>
      </c>
    </row>
    <row r="861" spans="1:5">
      <c r="A861" s="60" t="s">
        <v>919</v>
      </c>
      <c r="B861" s="61">
        <v>23.204701794164929</v>
      </c>
      <c r="C861" s="61">
        <v>25.394755831302575</v>
      </c>
      <c r="D861" s="62">
        <v>2.4554115729324799E-3</v>
      </c>
      <c r="E861" s="62">
        <v>2.1900540371376458</v>
      </c>
    </row>
    <row r="862" spans="1:5">
      <c r="A862" s="60" t="s">
        <v>920</v>
      </c>
      <c r="B862" s="61">
        <v>24.110308001880963</v>
      </c>
      <c r="C862" s="61">
        <v>26.303986294845373</v>
      </c>
      <c r="D862" s="62">
        <v>2.4753591984762501E-3</v>
      </c>
      <c r="E862" s="62">
        <v>2.1936782929644103</v>
      </c>
    </row>
    <row r="863" spans="1:5">
      <c r="A863" s="60" t="s">
        <v>921</v>
      </c>
      <c r="B863" s="61">
        <v>23.87919125787916</v>
      </c>
      <c r="C863" s="61">
        <v>26.079015266199008</v>
      </c>
      <c r="D863" s="62">
        <v>2.6848809606913899E-3</v>
      </c>
      <c r="E863" s="62">
        <v>2.1998240083198475</v>
      </c>
    </row>
    <row r="864" spans="1:5">
      <c r="A864" s="60" t="s">
        <v>922</v>
      </c>
      <c r="B864" s="61">
        <v>25.785700958617028</v>
      </c>
      <c r="C864" s="61">
        <v>27.98630024095624</v>
      </c>
      <c r="D864" s="62">
        <v>7.3225052140977499E-3</v>
      </c>
      <c r="E864" s="62">
        <v>2.200599282339212</v>
      </c>
    </row>
    <row r="865" spans="1:5">
      <c r="A865" s="60" t="s">
        <v>923</v>
      </c>
      <c r="B865" s="61">
        <v>24.894813721846294</v>
      </c>
      <c r="C865" s="61">
        <v>27.098748073130409</v>
      </c>
      <c r="D865" s="62">
        <v>2.4554115729324799E-3</v>
      </c>
      <c r="E865" s="62">
        <v>2.203934351284115</v>
      </c>
    </row>
    <row r="866" spans="1:5">
      <c r="A866" s="60" t="s">
        <v>924</v>
      </c>
      <c r="B866" s="61">
        <v>24.774051386704695</v>
      </c>
      <c r="C866" s="61">
        <v>26.994027054122707</v>
      </c>
      <c r="D866" s="62">
        <v>4.8137091845025598E-2</v>
      </c>
      <c r="E866" s="62">
        <v>2.2199756674180122</v>
      </c>
    </row>
    <row r="867" spans="1:5">
      <c r="A867" s="60" t="s">
        <v>925</v>
      </c>
      <c r="B867" s="61">
        <v>23.967295925539599</v>
      </c>
      <c r="C867" s="61">
        <v>26.187913018118774</v>
      </c>
      <c r="D867" s="62">
        <v>2.2977501089978302E-3</v>
      </c>
      <c r="E867" s="62">
        <v>2.2206170925791753</v>
      </c>
    </row>
    <row r="868" spans="1:5">
      <c r="A868" s="60" t="s">
        <v>926</v>
      </c>
      <c r="B868" s="61">
        <v>24.803807573343494</v>
      </c>
      <c r="C868" s="61">
        <v>27.031600785936273</v>
      </c>
      <c r="D868" s="62">
        <v>2.4554115729324799E-3</v>
      </c>
      <c r="E868" s="62">
        <v>2.2277932125927791</v>
      </c>
    </row>
    <row r="869" spans="1:5">
      <c r="A869" s="60" t="s">
        <v>927</v>
      </c>
      <c r="B869" s="61">
        <v>22.134553557727461</v>
      </c>
      <c r="C869" s="61">
        <v>24.366116713646836</v>
      </c>
      <c r="D869" s="62">
        <v>9.7691684636580494E-3</v>
      </c>
      <c r="E869" s="62">
        <v>2.2315631559193747</v>
      </c>
    </row>
    <row r="870" spans="1:5">
      <c r="A870" s="60" t="s">
        <v>928</v>
      </c>
      <c r="B870" s="61">
        <v>25.066218575132126</v>
      </c>
      <c r="C870" s="61">
        <v>27.298936265310402</v>
      </c>
      <c r="D870" s="62">
        <v>2.0573321103372299E-2</v>
      </c>
      <c r="E870" s="62">
        <v>2.2327176901782764</v>
      </c>
    </row>
    <row r="871" spans="1:5">
      <c r="A871" s="60" t="s">
        <v>929</v>
      </c>
      <c r="B871" s="61">
        <v>24.342108380930863</v>
      </c>
      <c r="C871" s="61">
        <v>26.582426468950644</v>
      </c>
      <c r="D871" s="62">
        <v>3.3152356689517999E-3</v>
      </c>
      <c r="E871" s="62">
        <v>2.2403180880197802</v>
      </c>
    </row>
    <row r="872" spans="1:5">
      <c r="A872" s="60" t="s">
        <v>930</v>
      </c>
      <c r="B872" s="61">
        <v>23.762378190502663</v>
      </c>
      <c r="C872" s="61">
        <v>26.005012266376241</v>
      </c>
      <c r="D872" s="62">
        <v>3.2930610083618801E-3</v>
      </c>
      <c r="E872" s="62">
        <v>2.2426340758735783</v>
      </c>
    </row>
    <row r="873" spans="1:5">
      <c r="A873" s="60" t="s">
        <v>931</v>
      </c>
      <c r="B873" s="61">
        <v>22.150710247741561</v>
      </c>
      <c r="C873" s="61">
        <v>24.398779486450838</v>
      </c>
      <c r="D873" s="62">
        <v>1.2320652316389499E-2</v>
      </c>
      <c r="E873" s="62">
        <v>2.2480692387092773</v>
      </c>
    </row>
    <row r="874" spans="1:5">
      <c r="A874" s="60" t="s">
        <v>932</v>
      </c>
      <c r="B874" s="61">
        <v>22.645150778402463</v>
      </c>
      <c r="C874" s="61">
        <v>24.904877675158275</v>
      </c>
      <c r="D874" s="62">
        <v>6.7369845385395399E-3</v>
      </c>
      <c r="E874" s="62">
        <v>2.2597268967558115</v>
      </c>
    </row>
    <row r="875" spans="1:5">
      <c r="A875" s="60" t="s">
        <v>933</v>
      </c>
      <c r="B875" s="61">
        <v>24.44549351666986</v>
      </c>
      <c r="C875" s="61">
        <v>26.710010154515206</v>
      </c>
      <c r="D875" s="62">
        <v>3.5521110647812599E-3</v>
      </c>
      <c r="E875" s="62">
        <v>2.2645166378453467</v>
      </c>
    </row>
    <row r="876" spans="1:5">
      <c r="A876" s="60" t="s">
        <v>934</v>
      </c>
      <c r="B876" s="61">
        <v>22.784663336285792</v>
      </c>
      <c r="C876" s="61">
        <v>25.049363909320874</v>
      </c>
      <c r="D876" s="62">
        <v>2.6327319344179802E-3</v>
      </c>
      <c r="E876" s="62">
        <v>2.264700573035082</v>
      </c>
    </row>
    <row r="877" spans="1:5">
      <c r="A877" s="60" t="s">
        <v>935</v>
      </c>
      <c r="B877" s="61">
        <v>21.435282177099765</v>
      </c>
      <c r="C877" s="61">
        <v>23.708335871686405</v>
      </c>
      <c r="D877" s="62">
        <v>2.59042619397826E-2</v>
      </c>
      <c r="E877" s="62">
        <v>2.2730536945866398</v>
      </c>
    </row>
    <row r="878" spans="1:5">
      <c r="A878" s="60" t="s">
        <v>936</v>
      </c>
      <c r="B878" s="61">
        <v>21.468330571200205</v>
      </c>
      <c r="C878" s="61">
        <v>23.743359667098872</v>
      </c>
      <c r="D878" s="62">
        <v>3.1511569881907402E-3</v>
      </c>
      <c r="E878" s="62">
        <v>2.2750290958986668</v>
      </c>
    </row>
    <row r="879" spans="1:5">
      <c r="A879" s="60" t="s">
        <v>937</v>
      </c>
      <c r="B879" s="61">
        <v>23.732401222009262</v>
      </c>
      <c r="C879" s="61">
        <v>26.007850352132142</v>
      </c>
      <c r="D879" s="62">
        <v>2.4554115729324799E-3</v>
      </c>
      <c r="E879" s="62">
        <v>2.2754491301228796</v>
      </c>
    </row>
    <row r="880" spans="1:5">
      <c r="A880" s="60" t="s">
        <v>938</v>
      </c>
      <c r="B880" s="61">
        <v>20.939561742248895</v>
      </c>
      <c r="C880" s="61">
        <v>23.221507886583677</v>
      </c>
      <c r="D880" s="62">
        <v>4.7323012605216697E-3</v>
      </c>
      <c r="E880" s="62">
        <v>2.2819461443347819</v>
      </c>
    </row>
    <row r="881" spans="1:5">
      <c r="A881" s="60" t="s">
        <v>939</v>
      </c>
      <c r="B881" s="61">
        <v>22.892763921627161</v>
      </c>
      <c r="C881" s="61">
        <v>25.175023395291806</v>
      </c>
      <c r="D881" s="62">
        <v>1.52014970221229E-3</v>
      </c>
      <c r="E881" s="62">
        <v>2.2822594736646451</v>
      </c>
    </row>
    <row r="882" spans="1:5">
      <c r="A882" s="60" t="s">
        <v>940</v>
      </c>
      <c r="B882" s="61">
        <v>24.482024864915896</v>
      </c>
      <c r="C882" s="61">
        <v>26.765176766402675</v>
      </c>
      <c r="D882" s="62">
        <v>4.2826075163307099E-3</v>
      </c>
      <c r="E882" s="62">
        <v>2.2831519014867787</v>
      </c>
    </row>
    <row r="883" spans="1:5">
      <c r="A883" s="60" t="s">
        <v>941</v>
      </c>
      <c r="B883" s="61">
        <v>22.44356987542373</v>
      </c>
      <c r="C883" s="61">
        <v>24.737811870887608</v>
      </c>
      <c r="D883" s="62">
        <v>3.7195292702203501E-3</v>
      </c>
      <c r="E883" s="62">
        <v>2.294241995463878</v>
      </c>
    </row>
    <row r="884" spans="1:5">
      <c r="A884" s="60" t="s">
        <v>942</v>
      </c>
      <c r="B884" s="61">
        <v>24.377829255575193</v>
      </c>
      <c r="C884" s="61">
        <v>26.687887656856706</v>
      </c>
      <c r="D884" s="62">
        <v>2.4554115729324799E-3</v>
      </c>
      <c r="E884" s="62">
        <v>2.3100584012815126</v>
      </c>
    </row>
    <row r="885" spans="1:5">
      <c r="A885" s="60" t="s">
        <v>943</v>
      </c>
      <c r="B885" s="61">
        <v>22.496520131079272</v>
      </c>
      <c r="C885" s="61">
        <v>24.807503766727539</v>
      </c>
      <c r="D885" s="62">
        <v>4.3560507534744402E-3</v>
      </c>
      <c r="E885" s="62">
        <v>2.3109836356482667</v>
      </c>
    </row>
    <row r="886" spans="1:5">
      <c r="A886" s="60" t="s">
        <v>944</v>
      </c>
      <c r="B886" s="61">
        <v>21.450155620929795</v>
      </c>
      <c r="C886" s="61">
        <v>23.764170835067244</v>
      </c>
      <c r="D886" s="62">
        <v>7.3225052140977499E-3</v>
      </c>
      <c r="E886" s="62">
        <v>2.3140152141374486</v>
      </c>
    </row>
    <row r="887" spans="1:5">
      <c r="A887" s="60" t="s">
        <v>945</v>
      </c>
      <c r="B887" s="61">
        <v>22.823983257020029</v>
      </c>
      <c r="C887" s="61">
        <v>25.140571394717707</v>
      </c>
      <c r="D887" s="62">
        <v>2.6327319344179802E-3</v>
      </c>
      <c r="E887" s="62">
        <v>2.3165881376976785</v>
      </c>
    </row>
    <row r="888" spans="1:5">
      <c r="A888" s="60" t="s">
        <v>946</v>
      </c>
      <c r="B888" s="61">
        <v>24.088420257756194</v>
      </c>
      <c r="C888" s="61">
        <v>26.407482693403072</v>
      </c>
      <c r="D888" s="62">
        <v>3.04188198884671E-3</v>
      </c>
      <c r="E888" s="62">
        <v>2.3190624356468774</v>
      </c>
    </row>
    <row r="889" spans="1:5">
      <c r="A889" s="60" t="s">
        <v>947</v>
      </c>
      <c r="B889" s="61">
        <v>24.91147807284413</v>
      </c>
      <c r="C889" s="61">
        <v>27.232506523560811</v>
      </c>
      <c r="D889" s="62">
        <v>1.4392845958728E-3</v>
      </c>
      <c r="E889" s="62">
        <v>2.3210284507166818</v>
      </c>
    </row>
    <row r="890" spans="1:5">
      <c r="A890" s="60" t="s">
        <v>948</v>
      </c>
      <c r="B890" s="61">
        <v>24.903200964480831</v>
      </c>
      <c r="C890" s="61">
        <v>27.229359146779576</v>
      </c>
      <c r="D890" s="62">
        <v>3.8526054101105899E-3</v>
      </c>
      <c r="E890" s="62">
        <v>2.3261581822987445</v>
      </c>
    </row>
    <row r="891" spans="1:5">
      <c r="A891" s="60" t="s">
        <v>949</v>
      </c>
      <c r="B891" s="61">
        <v>21.472625227670761</v>
      </c>
      <c r="C891" s="61">
        <v>23.800975947561142</v>
      </c>
      <c r="D891" s="62">
        <v>4.4661683775583598E-2</v>
      </c>
      <c r="E891" s="62">
        <v>2.3283507198903806</v>
      </c>
    </row>
    <row r="892" spans="1:5">
      <c r="A892" s="60" t="s">
        <v>950</v>
      </c>
      <c r="B892" s="61">
        <v>23.332410003544226</v>
      </c>
      <c r="C892" s="61">
        <v>25.669278451300073</v>
      </c>
      <c r="D892" s="62">
        <v>4.5527223457162902E-3</v>
      </c>
      <c r="E892" s="62">
        <v>2.3368684477558475</v>
      </c>
    </row>
    <row r="893" spans="1:5">
      <c r="A893" s="60" t="s">
        <v>951</v>
      </c>
      <c r="B893" s="61">
        <v>21.637939818633026</v>
      </c>
      <c r="C893" s="61">
        <v>23.975632802469807</v>
      </c>
      <c r="D893" s="62">
        <v>1.8828305702287901E-2</v>
      </c>
      <c r="E893" s="62">
        <v>2.3376929838367815</v>
      </c>
    </row>
    <row r="894" spans="1:5">
      <c r="A894" s="60" t="s">
        <v>952</v>
      </c>
      <c r="B894" s="61">
        <v>22.542099014652564</v>
      </c>
      <c r="C894" s="61">
        <v>24.885231909897808</v>
      </c>
      <c r="D894" s="62">
        <v>1.7654494576393599E-2</v>
      </c>
      <c r="E894" s="62">
        <v>2.3431328952452439</v>
      </c>
    </row>
    <row r="895" spans="1:5">
      <c r="A895" s="60" t="s">
        <v>953</v>
      </c>
      <c r="B895" s="61">
        <v>24.53132172637676</v>
      </c>
      <c r="C895" s="61">
        <v>26.895534158616343</v>
      </c>
      <c r="D895" s="62">
        <v>1.52014970221229E-3</v>
      </c>
      <c r="E895" s="62">
        <v>2.364212432239583</v>
      </c>
    </row>
    <row r="896" spans="1:5">
      <c r="A896" s="60" t="s">
        <v>954</v>
      </c>
      <c r="B896" s="61">
        <v>23.102770753328858</v>
      </c>
      <c r="C896" s="61">
        <v>25.469486594260704</v>
      </c>
      <c r="D896" s="62">
        <v>2.1378313917938901E-2</v>
      </c>
      <c r="E896" s="62">
        <v>2.3667158409318461</v>
      </c>
    </row>
    <row r="897" spans="1:5">
      <c r="A897" s="60" t="s">
        <v>955</v>
      </c>
      <c r="B897" s="61">
        <v>23.678370443613762</v>
      </c>
      <c r="C897" s="61">
        <v>26.050475453203308</v>
      </c>
      <c r="D897" s="62">
        <v>1.77223827754191E-3</v>
      </c>
      <c r="E897" s="62">
        <v>2.3721050095895464</v>
      </c>
    </row>
    <row r="898" spans="1:5">
      <c r="A898" s="60" t="s">
        <v>956</v>
      </c>
      <c r="B898" s="61">
        <v>24.607730734266827</v>
      </c>
      <c r="C898" s="61">
        <v>26.989721548972739</v>
      </c>
      <c r="D898" s="62">
        <v>2.4554115729324799E-3</v>
      </c>
      <c r="E898" s="62">
        <v>2.3819908147059117</v>
      </c>
    </row>
    <row r="899" spans="1:5">
      <c r="A899" s="60" t="s">
        <v>957</v>
      </c>
      <c r="B899" s="61">
        <v>22.920714062066661</v>
      </c>
      <c r="C899" s="61">
        <v>25.311178422594807</v>
      </c>
      <c r="D899" s="62">
        <v>5.1868880086174103E-3</v>
      </c>
      <c r="E899" s="62">
        <v>2.3904643605281457</v>
      </c>
    </row>
    <row r="900" spans="1:5">
      <c r="A900" s="60" t="s">
        <v>958</v>
      </c>
      <c r="B900" s="61">
        <v>19.279917841048608</v>
      </c>
      <c r="C900" s="61">
        <v>21.673372795016544</v>
      </c>
      <c r="D900" s="62">
        <v>1.9313195540326799E-2</v>
      </c>
      <c r="E900" s="62">
        <v>2.3934549539679359</v>
      </c>
    </row>
    <row r="901" spans="1:5">
      <c r="A901" s="60" t="s">
        <v>959</v>
      </c>
      <c r="B901" s="61">
        <v>24.653509943222531</v>
      </c>
      <c r="C901" s="61">
        <v>27.063103234860773</v>
      </c>
      <c r="D901" s="62">
        <v>1.9472140446245201E-3</v>
      </c>
      <c r="E901" s="62">
        <v>2.4095932916382417</v>
      </c>
    </row>
    <row r="902" spans="1:5">
      <c r="A902" s="60" t="s">
        <v>960</v>
      </c>
      <c r="B902" s="61">
        <v>21.789160030340575</v>
      </c>
      <c r="C902" s="61">
        <v>24.19886114742415</v>
      </c>
      <c r="D902" s="62">
        <v>1.7468803005941402E-2</v>
      </c>
      <c r="E902" s="62">
        <v>2.4097011170835749</v>
      </c>
    </row>
    <row r="903" spans="1:5">
      <c r="A903" s="60" t="s">
        <v>961</v>
      </c>
      <c r="B903" s="61">
        <v>24.597567330255561</v>
      </c>
      <c r="C903" s="61">
        <v>27.015984236531875</v>
      </c>
      <c r="D903" s="62">
        <v>4.6052277291388204E-3</v>
      </c>
      <c r="E903" s="62">
        <v>2.4184169062763132</v>
      </c>
    </row>
    <row r="904" spans="1:5">
      <c r="A904" s="60" t="s">
        <v>962</v>
      </c>
      <c r="B904" s="61">
        <v>21.575320223024825</v>
      </c>
      <c r="C904" s="61">
        <v>24.003169021511802</v>
      </c>
      <c r="D904" s="62">
        <v>4.1809004333438801E-2</v>
      </c>
      <c r="E904" s="62">
        <v>2.427848798486977</v>
      </c>
    </row>
    <row r="905" spans="1:5">
      <c r="A905" s="60" t="s">
        <v>963</v>
      </c>
      <c r="B905" s="61">
        <v>22.364369733052261</v>
      </c>
      <c r="C905" s="61">
        <v>24.803803277744507</v>
      </c>
      <c r="D905" s="62">
        <v>6.8488347781161998E-3</v>
      </c>
      <c r="E905" s="62">
        <v>2.4394335446922462</v>
      </c>
    </row>
    <row r="906" spans="1:5">
      <c r="A906" s="60" t="s">
        <v>964</v>
      </c>
      <c r="B906" s="61">
        <v>24.523195752062396</v>
      </c>
      <c r="C906" s="61">
        <v>26.963968557830242</v>
      </c>
      <c r="D906" s="62">
        <v>2.4554115729324799E-3</v>
      </c>
      <c r="E906" s="62">
        <v>2.4407728057678462</v>
      </c>
    </row>
    <row r="907" spans="1:5">
      <c r="A907" s="60" t="s">
        <v>965</v>
      </c>
      <c r="B907" s="61">
        <v>20.604342947404476</v>
      </c>
      <c r="C907" s="61">
        <v>23.051745675153938</v>
      </c>
      <c r="D907" s="62">
        <v>4.0893969744932998E-3</v>
      </c>
      <c r="E907" s="62">
        <v>2.4474027277494628</v>
      </c>
    </row>
    <row r="908" spans="1:5">
      <c r="A908" s="60" t="s">
        <v>966</v>
      </c>
      <c r="B908" s="61">
        <v>26.492914969839997</v>
      </c>
      <c r="C908" s="61">
        <v>28.949528990479937</v>
      </c>
      <c r="D908" s="62">
        <v>5.0998093218580703E-2</v>
      </c>
      <c r="E908" s="62">
        <v>2.4566140206399396</v>
      </c>
    </row>
    <row r="909" spans="1:5">
      <c r="A909" s="60" t="s">
        <v>967</v>
      </c>
      <c r="B909" s="61">
        <v>22.895945602599024</v>
      </c>
      <c r="C909" s="61">
        <v>25.357151760799542</v>
      </c>
      <c r="D909" s="62">
        <v>6.14405048703477E-3</v>
      </c>
      <c r="E909" s="62">
        <v>2.4612061582005182</v>
      </c>
    </row>
    <row r="910" spans="1:5">
      <c r="A910" s="60" t="s">
        <v>968</v>
      </c>
      <c r="B910" s="61">
        <v>22.900010137774331</v>
      </c>
      <c r="C910" s="61">
        <v>25.38571865117154</v>
      </c>
      <c r="D910" s="62">
        <v>2.4554115729324799E-3</v>
      </c>
      <c r="E910" s="62">
        <v>2.4857085133972099</v>
      </c>
    </row>
    <row r="911" spans="1:5">
      <c r="A911" s="60" t="s">
        <v>969</v>
      </c>
      <c r="B911" s="61">
        <v>22.247261191744894</v>
      </c>
      <c r="C911" s="61">
        <v>24.742707988846039</v>
      </c>
      <c r="D911" s="62">
        <v>5.43385182223214E-3</v>
      </c>
      <c r="E911" s="62">
        <v>2.4954467971011454</v>
      </c>
    </row>
    <row r="912" spans="1:5">
      <c r="A912" s="60" t="s">
        <v>970</v>
      </c>
      <c r="B912" s="61">
        <v>19.093608829950927</v>
      </c>
      <c r="C912" s="61">
        <v>21.592873179105339</v>
      </c>
      <c r="D912" s="62">
        <v>4.0087418219087803E-3</v>
      </c>
      <c r="E912" s="62">
        <v>2.4992643491544122</v>
      </c>
    </row>
    <row r="913" spans="1:5">
      <c r="A913" s="60" t="s">
        <v>971</v>
      </c>
      <c r="B913" s="61">
        <v>25.307787193926462</v>
      </c>
      <c r="C913" s="61">
        <v>27.813034010164742</v>
      </c>
      <c r="D913" s="62">
        <v>6.2815837716346601E-3</v>
      </c>
      <c r="E913" s="62">
        <v>2.5052468162382802</v>
      </c>
    </row>
    <row r="914" spans="1:5">
      <c r="A914" s="60" t="s">
        <v>972</v>
      </c>
      <c r="B914" s="61">
        <v>23.216207494554226</v>
      </c>
      <c r="C914" s="61">
        <v>25.729514410634039</v>
      </c>
      <c r="D914" s="62">
        <v>1.8310859015462502E-2</v>
      </c>
      <c r="E914" s="62">
        <v>2.5133069160798129</v>
      </c>
    </row>
    <row r="915" spans="1:5">
      <c r="A915" s="60" t="s">
        <v>973</v>
      </c>
      <c r="B915" s="61">
        <v>25.050689183412761</v>
      </c>
      <c r="C915" s="61">
        <v>27.567011809213241</v>
      </c>
      <c r="D915" s="62">
        <v>7.7036211489371698E-3</v>
      </c>
      <c r="E915" s="62">
        <v>2.5163226258004805</v>
      </c>
    </row>
    <row r="916" spans="1:5">
      <c r="A916" s="60" t="s">
        <v>974</v>
      </c>
      <c r="B916" s="61">
        <v>24.049799993613831</v>
      </c>
      <c r="C916" s="61">
        <v>26.567933751413676</v>
      </c>
      <c r="D916" s="62">
        <v>1.25257623672606E-2</v>
      </c>
      <c r="E916" s="62">
        <v>2.5181337577998448</v>
      </c>
    </row>
    <row r="917" spans="1:5">
      <c r="A917" s="60" t="s">
        <v>975</v>
      </c>
      <c r="B917" s="61">
        <v>23.299209648374898</v>
      </c>
      <c r="C917" s="61">
        <v>25.829349822571242</v>
      </c>
      <c r="D917" s="62">
        <v>9.0946998464932708E-3</v>
      </c>
      <c r="E917" s="62">
        <v>2.5301401741963438</v>
      </c>
    </row>
    <row r="918" spans="1:5">
      <c r="A918" s="60" t="s">
        <v>976</v>
      </c>
      <c r="B918" s="61">
        <v>22.576990589075894</v>
      </c>
      <c r="C918" s="61">
        <v>25.125926638753938</v>
      </c>
      <c r="D918" s="62">
        <v>2.4554115729324799E-3</v>
      </c>
      <c r="E918" s="62">
        <v>2.5489360496780442</v>
      </c>
    </row>
    <row r="919" spans="1:5">
      <c r="A919" s="60" t="s">
        <v>977</v>
      </c>
      <c r="B919" s="61">
        <v>20.407415302827026</v>
      </c>
      <c r="C919" s="61">
        <v>22.957727368593471</v>
      </c>
      <c r="D919" s="62">
        <v>1.26772276616831E-2</v>
      </c>
      <c r="E919" s="62">
        <v>2.5503120657664446</v>
      </c>
    </row>
    <row r="920" spans="1:5">
      <c r="A920" s="60" t="s">
        <v>978</v>
      </c>
      <c r="B920" s="61">
        <v>22.892479288987907</v>
      </c>
      <c r="C920" s="61">
        <v>25.45169838900561</v>
      </c>
      <c r="D920" s="62">
        <v>6.9699063866131197E-3</v>
      </c>
      <c r="E920" s="62">
        <v>2.5592191000177031</v>
      </c>
    </row>
    <row r="921" spans="1:5">
      <c r="A921" s="60" t="s">
        <v>979</v>
      </c>
      <c r="B921" s="61">
        <v>19.374060986492896</v>
      </c>
      <c r="C921" s="61">
        <v>21.96262133227351</v>
      </c>
      <c r="D921" s="62">
        <v>2.2898399332172598E-2</v>
      </c>
      <c r="E921" s="62">
        <v>2.5885603457806141</v>
      </c>
    </row>
    <row r="922" spans="1:5">
      <c r="A922" s="60" t="s">
        <v>980</v>
      </c>
      <c r="B922" s="61">
        <v>24.562225842995229</v>
      </c>
      <c r="C922" s="61">
        <v>27.153235485283673</v>
      </c>
      <c r="D922" s="62">
        <v>2.20418161017051E-3</v>
      </c>
      <c r="E922" s="62">
        <v>2.5910096422884443</v>
      </c>
    </row>
    <row r="923" spans="1:5">
      <c r="A923" s="60" t="s">
        <v>981</v>
      </c>
      <c r="B923" s="61">
        <v>22.131318659088695</v>
      </c>
      <c r="C923" s="61">
        <v>24.728524877648777</v>
      </c>
      <c r="D923" s="62">
        <v>1.1516548168611701E-2</v>
      </c>
      <c r="E923" s="62">
        <v>2.5972062185600819</v>
      </c>
    </row>
    <row r="924" spans="1:5">
      <c r="A924" s="60" t="s">
        <v>982</v>
      </c>
      <c r="B924" s="61">
        <v>25.068546981043763</v>
      </c>
      <c r="C924" s="61">
        <v>27.675674932116006</v>
      </c>
      <c r="D924" s="62">
        <v>1.6629785826150799E-3</v>
      </c>
      <c r="E924" s="62">
        <v>2.6071279510722434</v>
      </c>
    </row>
    <row r="925" spans="1:5">
      <c r="A925" s="60" t="s">
        <v>983</v>
      </c>
      <c r="B925" s="61">
        <v>21.721999751984875</v>
      </c>
      <c r="C925" s="61">
        <v>24.333294036119103</v>
      </c>
      <c r="D925" s="62">
        <v>2.3492139926505801E-2</v>
      </c>
      <c r="E925" s="62">
        <v>2.6112942841342281</v>
      </c>
    </row>
    <row r="926" spans="1:5">
      <c r="A926" s="60" t="s">
        <v>984</v>
      </c>
      <c r="B926" s="61">
        <v>21.798662005688929</v>
      </c>
      <c r="C926" s="61">
        <v>24.419961466575305</v>
      </c>
      <c r="D926" s="62">
        <v>3.8526054101105899E-3</v>
      </c>
      <c r="E926" s="62">
        <v>2.6212994608863767</v>
      </c>
    </row>
    <row r="927" spans="1:5">
      <c r="A927" s="60" t="s">
        <v>985</v>
      </c>
      <c r="B927" s="61">
        <v>22.122951110324461</v>
      </c>
      <c r="C927" s="61">
        <v>24.746617730947275</v>
      </c>
      <c r="D927" s="62">
        <v>1.5188115405254599E-2</v>
      </c>
      <c r="E927" s="62">
        <v>2.6236666206228136</v>
      </c>
    </row>
    <row r="928" spans="1:5">
      <c r="A928" s="60" t="s">
        <v>986</v>
      </c>
      <c r="B928" s="61">
        <v>22.890978022041764</v>
      </c>
      <c r="C928" s="61">
        <v>25.528055665163439</v>
      </c>
      <c r="D928" s="62">
        <v>3.8771868199244199E-3</v>
      </c>
      <c r="E928" s="62">
        <v>2.6370776431216747</v>
      </c>
    </row>
    <row r="929" spans="1:5">
      <c r="A929" s="60" t="s">
        <v>987</v>
      </c>
      <c r="B929" s="61">
        <v>22.023631225570959</v>
      </c>
      <c r="C929" s="61">
        <v>24.669009170146907</v>
      </c>
      <c r="D929" s="62">
        <v>2.4554115729324799E-3</v>
      </c>
      <c r="E929" s="62">
        <v>2.645377944575948</v>
      </c>
    </row>
    <row r="930" spans="1:5">
      <c r="A930" s="60" t="s">
        <v>988</v>
      </c>
      <c r="B930" s="61">
        <v>22.856861626263026</v>
      </c>
      <c r="C930" s="61">
        <v>25.517281579244976</v>
      </c>
      <c r="D930" s="62">
        <v>3.8526054101105899E-3</v>
      </c>
      <c r="E930" s="62">
        <v>2.6604199529819503</v>
      </c>
    </row>
    <row r="931" spans="1:5">
      <c r="A931" s="60" t="s">
        <v>989</v>
      </c>
      <c r="B931" s="61">
        <v>26.523822196215395</v>
      </c>
      <c r="C931" s="61">
        <v>29.184689731387937</v>
      </c>
      <c r="D931" s="62">
        <v>8.3827217686919895E-3</v>
      </c>
      <c r="E931" s="62">
        <v>2.6608675351725424</v>
      </c>
    </row>
    <row r="932" spans="1:5">
      <c r="A932" s="60" t="s">
        <v>990</v>
      </c>
      <c r="B932" s="61">
        <v>23.807990030086497</v>
      </c>
      <c r="C932" s="61">
        <v>26.480613355129339</v>
      </c>
      <c r="D932" s="62">
        <v>4.3009954371912304E-3</v>
      </c>
      <c r="E932" s="62">
        <v>2.6726233250428422</v>
      </c>
    </row>
    <row r="933" spans="1:5">
      <c r="A933" s="60" t="s">
        <v>991</v>
      </c>
      <c r="B933" s="61">
        <v>19.739656362131775</v>
      </c>
      <c r="C933" s="61">
        <v>22.413104812989971</v>
      </c>
      <c r="D933" s="62">
        <v>1.7257358495759802E-2</v>
      </c>
      <c r="E933" s="62">
        <v>2.6734484508581957</v>
      </c>
    </row>
    <row r="934" spans="1:5">
      <c r="A934" s="60" t="s">
        <v>992</v>
      </c>
      <c r="B934" s="61">
        <v>23.182752440393262</v>
      </c>
      <c r="C934" s="61">
        <v>25.872141220437673</v>
      </c>
      <c r="D934" s="62">
        <v>7.9761073913709093E-3</v>
      </c>
      <c r="E934" s="62">
        <v>2.6893887800444105</v>
      </c>
    </row>
    <row r="935" spans="1:5">
      <c r="A935" s="60" t="s">
        <v>993</v>
      </c>
      <c r="B935" s="61">
        <v>21.018590151544402</v>
      </c>
      <c r="C935" s="61">
        <v>23.778181990561674</v>
      </c>
      <c r="D935" s="62">
        <v>1.2450802894376899E-2</v>
      </c>
      <c r="E935" s="62">
        <v>2.759591839017272</v>
      </c>
    </row>
    <row r="936" spans="1:5">
      <c r="A936" s="60" t="s">
        <v>994</v>
      </c>
      <c r="B936" s="61">
        <v>23.887180401196463</v>
      </c>
      <c r="C936" s="61">
        <v>26.659037250370236</v>
      </c>
      <c r="D936" s="62">
        <v>1.52014970221229E-3</v>
      </c>
      <c r="E936" s="62">
        <v>2.7718568491737727</v>
      </c>
    </row>
    <row r="937" spans="1:5">
      <c r="A937" s="60" t="s">
        <v>995</v>
      </c>
      <c r="B937" s="61">
        <v>23.433295696887527</v>
      </c>
      <c r="C937" s="61">
        <v>26.21320110738414</v>
      </c>
      <c r="D937" s="62">
        <v>9.1914286943702208E-3</v>
      </c>
      <c r="E937" s="62">
        <v>2.7799054104966139</v>
      </c>
    </row>
    <row r="938" spans="1:5">
      <c r="A938" s="60" t="s">
        <v>996</v>
      </c>
      <c r="B938" s="61">
        <v>24.185534482684599</v>
      </c>
      <c r="C938" s="61">
        <v>26.974202245621072</v>
      </c>
      <c r="D938" s="62">
        <v>5.41613602500056E-3</v>
      </c>
      <c r="E938" s="62">
        <v>2.7886677629364733</v>
      </c>
    </row>
    <row r="939" spans="1:5">
      <c r="A939" s="60" t="s">
        <v>997</v>
      </c>
      <c r="B939" s="61">
        <v>22.243926893510309</v>
      </c>
      <c r="C939" s="61">
        <v>25.049009085467048</v>
      </c>
      <c r="D939" s="62">
        <v>1.5911191902705801E-2</v>
      </c>
      <c r="E939" s="62">
        <v>2.805082191956739</v>
      </c>
    </row>
    <row r="940" spans="1:5">
      <c r="A940" s="60" t="s">
        <v>998</v>
      </c>
      <c r="B940" s="61">
        <v>22.747796194144627</v>
      </c>
      <c r="C940" s="61">
        <v>25.58647367703874</v>
      </c>
      <c r="D940" s="62">
        <v>2.8015317118123498E-3</v>
      </c>
      <c r="E940" s="62">
        <v>2.8386774828941128</v>
      </c>
    </row>
    <row r="941" spans="1:5">
      <c r="A941" s="60" t="s">
        <v>999</v>
      </c>
      <c r="B941" s="61">
        <v>24.400204147890662</v>
      </c>
      <c r="C941" s="61">
        <v>27.241589685101108</v>
      </c>
      <c r="D941" s="62">
        <v>2.4554115729324799E-3</v>
      </c>
      <c r="E941" s="62">
        <v>2.8413855372104457</v>
      </c>
    </row>
    <row r="942" spans="1:5">
      <c r="A942" s="60" t="s">
        <v>1000</v>
      </c>
      <c r="B942" s="61">
        <v>21.083185845488995</v>
      </c>
      <c r="C942" s="61">
        <v>23.948887481969944</v>
      </c>
      <c r="D942" s="62">
        <v>4.9912919486592997E-3</v>
      </c>
      <c r="E942" s="62">
        <v>2.8657016364809493</v>
      </c>
    </row>
    <row r="943" spans="1:5">
      <c r="A943" s="60" t="s">
        <v>1001</v>
      </c>
      <c r="B943" s="61">
        <v>21.215358111403127</v>
      </c>
      <c r="C943" s="61">
        <v>24.091171047537511</v>
      </c>
      <c r="D943" s="62">
        <v>7.4921805128468797E-3</v>
      </c>
      <c r="E943" s="62">
        <v>2.875812936134384</v>
      </c>
    </row>
    <row r="944" spans="1:5">
      <c r="A944" s="60" t="s">
        <v>1002</v>
      </c>
      <c r="B944" s="61">
        <v>22.112955613418464</v>
      </c>
      <c r="C944" s="61">
        <v>25.064934492097844</v>
      </c>
      <c r="D944" s="62">
        <v>1.40872969859808E-2</v>
      </c>
      <c r="E944" s="62">
        <v>2.9519788786793804</v>
      </c>
    </row>
    <row r="945" spans="1:5">
      <c r="A945" s="60" t="s">
        <v>1003</v>
      </c>
      <c r="B945" s="61">
        <v>21.718812315609526</v>
      </c>
      <c r="C945" s="61">
        <v>24.698554122848545</v>
      </c>
      <c r="D945" s="62">
        <v>6.22013707092961E-3</v>
      </c>
      <c r="E945" s="62">
        <v>2.9797418072390194</v>
      </c>
    </row>
    <row r="946" spans="1:5">
      <c r="A946" s="60" t="s">
        <v>1004</v>
      </c>
      <c r="B946" s="61">
        <v>23.511922696190396</v>
      </c>
      <c r="C946" s="61">
        <v>26.577023084684608</v>
      </c>
      <c r="D946" s="62">
        <v>6.9080158542202301E-3</v>
      </c>
      <c r="E946" s="62">
        <v>3.0651003884942121</v>
      </c>
    </row>
    <row r="947" spans="1:5">
      <c r="A947" s="60" t="s">
        <v>1005</v>
      </c>
      <c r="B947" s="61">
        <v>20.062973672120876</v>
      </c>
      <c r="C947" s="61">
        <v>23.140626725119606</v>
      </c>
      <c r="D947" s="62">
        <v>2.8775489685016701E-2</v>
      </c>
      <c r="E947" s="62">
        <v>3.0776530529987305</v>
      </c>
    </row>
    <row r="948" spans="1:5">
      <c r="A948" s="60" t="s">
        <v>1006</v>
      </c>
      <c r="B948" s="61">
        <v>21.102378367663356</v>
      </c>
      <c r="C948" s="61">
        <v>24.198710273106741</v>
      </c>
      <c r="D948" s="62">
        <v>9.4281684728182904E-3</v>
      </c>
      <c r="E948" s="62">
        <v>3.0963319054433853</v>
      </c>
    </row>
    <row r="949" spans="1:5">
      <c r="A949" s="60" t="s">
        <v>1007</v>
      </c>
      <c r="B949" s="61">
        <v>24.953134880321858</v>
      </c>
      <c r="C949" s="61">
        <v>28.050268642031003</v>
      </c>
      <c r="D949" s="62">
        <v>1.7072288331952401E-2</v>
      </c>
      <c r="E949" s="62">
        <v>3.097133761709145</v>
      </c>
    </row>
    <row r="950" spans="1:5">
      <c r="A950" s="60" t="s">
        <v>1008</v>
      </c>
      <c r="B950" s="61">
        <v>23.848481447415129</v>
      </c>
      <c r="C950" s="61">
        <v>27.035217824180808</v>
      </c>
      <c r="D950" s="62">
        <v>3.4914607572392601E-3</v>
      </c>
      <c r="E950" s="62">
        <v>3.1867363767656798</v>
      </c>
    </row>
    <row r="951" spans="1:5">
      <c r="A951" s="60" t="s">
        <v>1009</v>
      </c>
      <c r="B951" s="61">
        <v>24.080847306258363</v>
      </c>
      <c r="C951" s="61">
        <v>27.291610383421204</v>
      </c>
      <c r="D951" s="62">
        <v>2.4554115729324799E-3</v>
      </c>
      <c r="E951" s="62">
        <v>3.2107630771628415</v>
      </c>
    </row>
    <row r="952" spans="1:5">
      <c r="A952" s="60" t="s">
        <v>1010</v>
      </c>
      <c r="B952" s="61">
        <v>22.712832408851494</v>
      </c>
      <c r="C952" s="61">
        <v>25.93782029757087</v>
      </c>
      <c r="D952" s="62">
        <v>2.8015317118123498E-3</v>
      </c>
      <c r="E952" s="62">
        <v>3.2249878887193759</v>
      </c>
    </row>
    <row r="953" spans="1:5">
      <c r="A953" s="60" t="s">
        <v>1011</v>
      </c>
      <c r="B953" s="61">
        <v>21.697804395964653</v>
      </c>
      <c r="C953" s="61">
        <v>25.141206565388472</v>
      </c>
      <c r="D953" s="62">
        <v>1.77223827754191E-3</v>
      </c>
      <c r="E953" s="62">
        <v>3.4434021694238197</v>
      </c>
    </row>
    <row r="954" spans="1:5">
      <c r="A954" s="60" t="s">
        <v>1012</v>
      </c>
      <c r="B954" s="61">
        <v>20.283673020163494</v>
      </c>
      <c r="C954" s="61">
        <v>23.791691760366604</v>
      </c>
      <c r="D954" s="62">
        <v>9.0100087995331896E-3</v>
      </c>
      <c r="E954" s="62">
        <v>3.5080187402031093</v>
      </c>
    </row>
    <row r="955" spans="1:5">
      <c r="A955" s="60" t="s">
        <v>1013</v>
      </c>
      <c r="B955" s="61">
        <v>21.023592907747656</v>
      </c>
      <c r="C955" s="61">
        <v>24.650321158742848</v>
      </c>
      <c r="D955" s="62">
        <v>1.22196912170491E-2</v>
      </c>
      <c r="E955" s="62">
        <v>3.6267282509951926</v>
      </c>
    </row>
    <row r="956" spans="1:5">
      <c r="A956" s="60" t="s">
        <v>1014</v>
      </c>
      <c r="B956" s="61">
        <v>19.168075273838959</v>
      </c>
      <c r="C956" s="61">
        <v>23.041086366187471</v>
      </c>
      <c r="D956" s="62">
        <v>1.04809494427908E-2</v>
      </c>
      <c r="E956" s="62">
        <v>3.8730110923485128</v>
      </c>
    </row>
    <row r="957" spans="1:5">
      <c r="A957" s="60" t="s">
        <v>1015</v>
      </c>
      <c r="B957" s="61">
        <v>24.391949824640033</v>
      </c>
      <c r="C957" s="61">
        <v>28.366884024041976</v>
      </c>
      <c r="D957" s="62">
        <v>2.2332096474943299E-2</v>
      </c>
      <c r="E957" s="62">
        <v>3.9749341994019431</v>
      </c>
    </row>
    <row r="958" spans="1:5">
      <c r="A958" s="60" t="s">
        <v>1016</v>
      </c>
      <c r="B958" s="61">
        <v>20.043254762301004</v>
      </c>
      <c r="C958" s="61">
        <v>24.311416144445474</v>
      </c>
      <c r="D958" s="62">
        <v>4.7916229556468799E-3</v>
      </c>
      <c r="E958" s="62">
        <v>4.2681613821444699</v>
      </c>
    </row>
    <row r="959" spans="1:5">
      <c r="A959" s="60" t="s">
        <v>1017</v>
      </c>
      <c r="B959" s="61">
        <v>0</v>
      </c>
      <c r="C959" s="61">
        <v>17.827088790849206</v>
      </c>
      <c r="D959" s="62">
        <v>0</v>
      </c>
      <c r="E959" s="62">
        <v>0</v>
      </c>
    </row>
    <row r="960" spans="1:5">
      <c r="A960" s="60" t="s">
        <v>1018</v>
      </c>
      <c r="B960" s="61">
        <v>0</v>
      </c>
      <c r="C960" s="61">
        <v>18.344415166865772</v>
      </c>
      <c r="D960" s="62">
        <v>0</v>
      </c>
      <c r="E960" s="62">
        <v>0</v>
      </c>
    </row>
    <row r="961" spans="1:5">
      <c r="A961" s="60" t="s">
        <v>1019</v>
      </c>
      <c r="B961" s="61">
        <v>0</v>
      </c>
      <c r="C961" s="61">
        <v>21.77443993243071</v>
      </c>
      <c r="D961" s="62">
        <v>0</v>
      </c>
      <c r="E961" s="62">
        <v>0</v>
      </c>
    </row>
    <row r="962" spans="1:5">
      <c r="A962" s="60" t="s">
        <v>1020</v>
      </c>
      <c r="B962" s="61">
        <v>0</v>
      </c>
      <c r="C962" s="61">
        <v>20.262109856931374</v>
      </c>
      <c r="D962" s="62">
        <v>0</v>
      </c>
      <c r="E962" s="62">
        <v>0</v>
      </c>
    </row>
    <row r="963" spans="1:5">
      <c r="A963" s="60" t="s">
        <v>1021</v>
      </c>
      <c r="B963" s="61">
        <v>0</v>
      </c>
      <c r="C963" s="61">
        <v>20.608949698824908</v>
      </c>
      <c r="D963" s="62">
        <v>0</v>
      </c>
      <c r="E963" s="62">
        <v>0</v>
      </c>
    </row>
    <row r="964" spans="1:5">
      <c r="A964" s="60" t="s">
        <v>1022</v>
      </c>
      <c r="B964" s="61">
        <v>0</v>
      </c>
      <c r="C964" s="61">
        <v>19.967077122133741</v>
      </c>
      <c r="D964" s="62">
        <v>0</v>
      </c>
      <c r="E964" s="62">
        <v>0</v>
      </c>
    </row>
    <row r="965" spans="1:5">
      <c r="A965" s="60" t="s">
        <v>1023</v>
      </c>
      <c r="B965" s="61">
        <v>0</v>
      </c>
      <c r="C965" s="61">
        <v>21.770194424355708</v>
      </c>
      <c r="D965" s="62">
        <v>0</v>
      </c>
      <c r="E965" s="62">
        <v>0</v>
      </c>
    </row>
    <row r="966" spans="1:5">
      <c r="A966" s="60" t="s">
        <v>1024</v>
      </c>
      <c r="B966" s="61">
        <v>0</v>
      </c>
      <c r="C966" s="61">
        <v>20.070682738399771</v>
      </c>
      <c r="D966" s="62">
        <v>0</v>
      </c>
      <c r="E966" s="62">
        <v>0</v>
      </c>
    </row>
    <row r="967" spans="1:5">
      <c r="A967" s="60" t="s">
        <v>1025</v>
      </c>
      <c r="B967" s="61">
        <v>0</v>
      </c>
      <c r="C967" s="61">
        <v>20.29761898428724</v>
      </c>
      <c r="D967" s="62">
        <v>0</v>
      </c>
      <c r="E967" s="62">
        <v>0</v>
      </c>
    </row>
    <row r="968" spans="1:5">
      <c r="A968" s="60" t="s">
        <v>1026</v>
      </c>
      <c r="B968" s="61">
        <v>0</v>
      </c>
      <c r="C968" s="61">
        <v>20.453213913630844</v>
      </c>
      <c r="D968" s="62">
        <v>0</v>
      </c>
      <c r="E968" s="62">
        <v>0</v>
      </c>
    </row>
    <row r="969" spans="1:5">
      <c r="A969" s="60" t="s">
        <v>1027</v>
      </c>
      <c r="B969" s="61">
        <v>0</v>
      </c>
      <c r="C969" s="61">
        <v>20.425657463113172</v>
      </c>
      <c r="D969" s="62">
        <v>0</v>
      </c>
      <c r="E969" s="62">
        <v>0</v>
      </c>
    </row>
    <row r="970" spans="1:5">
      <c r="A970" s="60" t="s">
        <v>1028</v>
      </c>
      <c r="B970" s="61">
        <v>0</v>
      </c>
      <c r="C970" s="61">
        <v>20.969860632299739</v>
      </c>
      <c r="D970" s="62">
        <v>0</v>
      </c>
      <c r="E970" s="62">
        <v>0</v>
      </c>
    </row>
    <row r="971" spans="1:5">
      <c r="A971" s="60" t="s">
        <v>1029</v>
      </c>
      <c r="B971" s="61">
        <v>0</v>
      </c>
      <c r="C971" s="61">
        <v>20.463185482863608</v>
      </c>
      <c r="D971" s="62">
        <v>0</v>
      </c>
      <c r="E971" s="62">
        <v>0</v>
      </c>
    </row>
    <row r="972" spans="1:5">
      <c r="A972" s="60" t="s">
        <v>1030</v>
      </c>
      <c r="B972" s="61">
        <v>0</v>
      </c>
      <c r="C972" s="61">
        <v>21.884954904665907</v>
      </c>
      <c r="D972" s="62">
        <v>0</v>
      </c>
      <c r="E972" s="62">
        <v>0</v>
      </c>
    </row>
    <row r="973" spans="1:5">
      <c r="A973" s="60" t="s">
        <v>1031</v>
      </c>
      <c r="B973" s="61">
        <v>0</v>
      </c>
      <c r="C973" s="61">
        <v>20.72933038718104</v>
      </c>
      <c r="D973" s="62">
        <v>0</v>
      </c>
      <c r="E973" s="62">
        <v>0</v>
      </c>
    </row>
    <row r="974" spans="1:5">
      <c r="A974" s="60" t="s">
        <v>1032</v>
      </c>
      <c r="B974" s="61">
        <v>0</v>
      </c>
      <c r="C974" s="61">
        <v>21.476856853045508</v>
      </c>
      <c r="D974" s="62">
        <v>0</v>
      </c>
      <c r="E974" s="62">
        <v>0</v>
      </c>
    </row>
    <row r="975" spans="1:5">
      <c r="A975" s="60" t="s">
        <v>1033</v>
      </c>
      <c r="B975" s="61">
        <v>0</v>
      </c>
      <c r="C975" s="61">
        <v>21.072054023848139</v>
      </c>
      <c r="D975" s="62">
        <v>0</v>
      </c>
      <c r="E975" s="62">
        <v>0</v>
      </c>
    </row>
    <row r="976" spans="1:5">
      <c r="A976" s="60" t="s">
        <v>1034</v>
      </c>
      <c r="B976" s="61">
        <v>0</v>
      </c>
      <c r="C976" s="61">
        <v>21.060604776482105</v>
      </c>
      <c r="D976" s="62">
        <v>0</v>
      </c>
      <c r="E976" s="62">
        <v>0</v>
      </c>
    </row>
    <row r="977" spans="1:5">
      <c r="A977" s="60" t="s">
        <v>1035</v>
      </c>
      <c r="B977" s="61">
        <v>0</v>
      </c>
      <c r="C977" s="61">
        <v>20.681343362013639</v>
      </c>
      <c r="D977" s="62">
        <v>0</v>
      </c>
      <c r="E977" s="62">
        <v>0</v>
      </c>
    </row>
    <row r="978" spans="1:5">
      <c r="A978" s="60" t="s">
        <v>1036</v>
      </c>
      <c r="B978" s="61">
        <v>0</v>
      </c>
      <c r="C978" s="61">
        <v>21.025867689946509</v>
      </c>
      <c r="D978" s="62">
        <v>0</v>
      </c>
      <c r="E978" s="62">
        <v>0</v>
      </c>
    </row>
    <row r="979" spans="1:5">
      <c r="A979" s="60" t="s">
        <v>1037</v>
      </c>
      <c r="B979" s="61">
        <v>0</v>
      </c>
      <c r="C979" s="61">
        <v>21.262630753587441</v>
      </c>
      <c r="D979" s="62">
        <v>0</v>
      </c>
      <c r="E979" s="62">
        <v>0</v>
      </c>
    </row>
    <row r="980" spans="1:5">
      <c r="A980" s="60" t="s">
        <v>1038</v>
      </c>
      <c r="B980" s="61">
        <v>0</v>
      </c>
      <c r="C980" s="61">
        <v>21.362170800573338</v>
      </c>
      <c r="D980" s="62">
        <v>0</v>
      </c>
      <c r="E980" s="62">
        <v>0</v>
      </c>
    </row>
    <row r="981" spans="1:5">
      <c r="A981" s="60" t="s">
        <v>1039</v>
      </c>
      <c r="B981" s="61">
        <v>0</v>
      </c>
      <c r="C981" s="61">
        <v>21.545886337554307</v>
      </c>
      <c r="D981" s="62">
        <v>0</v>
      </c>
      <c r="E981" s="62">
        <v>0</v>
      </c>
    </row>
    <row r="982" spans="1:5">
      <c r="A982" s="60" t="s">
        <v>1040</v>
      </c>
      <c r="B982" s="61">
        <v>0</v>
      </c>
      <c r="C982" s="61">
        <v>21.364678967499771</v>
      </c>
      <c r="D982" s="62">
        <v>0</v>
      </c>
      <c r="E982" s="62">
        <v>0</v>
      </c>
    </row>
    <row r="983" spans="1:5">
      <c r="A983" s="60" t="s">
        <v>1041</v>
      </c>
      <c r="B983" s="61">
        <v>0</v>
      </c>
      <c r="C983" s="61">
        <v>21.214646889864643</v>
      </c>
      <c r="D983" s="62">
        <v>0</v>
      </c>
      <c r="E983" s="62">
        <v>0</v>
      </c>
    </row>
    <row r="984" spans="1:5">
      <c r="A984" s="60" t="s">
        <v>1042</v>
      </c>
      <c r="B984" s="61">
        <v>0</v>
      </c>
      <c r="C984" s="61">
        <v>21.112234729802974</v>
      </c>
      <c r="D984" s="62">
        <v>0</v>
      </c>
      <c r="E984" s="62">
        <v>0</v>
      </c>
    </row>
    <row r="985" spans="1:5">
      <c r="A985" s="60" t="s">
        <v>1043</v>
      </c>
      <c r="B985" s="61">
        <v>0</v>
      </c>
      <c r="C985" s="61">
        <v>21.036400670094675</v>
      </c>
      <c r="D985" s="62">
        <v>0</v>
      </c>
      <c r="E985" s="62">
        <v>0</v>
      </c>
    </row>
    <row r="986" spans="1:5">
      <c r="A986" s="60" t="s">
        <v>1044</v>
      </c>
      <c r="B986" s="61">
        <v>0</v>
      </c>
      <c r="C986" s="61">
        <v>21.293693094971776</v>
      </c>
      <c r="D986" s="62">
        <v>0</v>
      </c>
      <c r="E986" s="62">
        <v>0</v>
      </c>
    </row>
    <row r="987" spans="1:5">
      <c r="A987" s="60" t="s">
        <v>1045</v>
      </c>
      <c r="B987" s="61">
        <v>0</v>
      </c>
      <c r="C987" s="61">
        <v>22.359513067765743</v>
      </c>
      <c r="D987" s="62">
        <v>0</v>
      </c>
      <c r="E987" s="62">
        <v>0</v>
      </c>
    </row>
    <row r="988" spans="1:5">
      <c r="A988" s="60" t="s">
        <v>1046</v>
      </c>
      <c r="B988" s="61">
        <v>0</v>
      </c>
      <c r="C988" s="61">
        <v>21.761774584942206</v>
      </c>
      <c r="D988" s="62">
        <v>0</v>
      </c>
      <c r="E988" s="62">
        <v>0</v>
      </c>
    </row>
    <row r="989" spans="1:5">
      <c r="A989" s="60" t="s">
        <v>1047</v>
      </c>
      <c r="B989" s="61">
        <v>0</v>
      </c>
      <c r="C989" s="61">
        <v>21.990817711556307</v>
      </c>
      <c r="D989" s="62">
        <v>0</v>
      </c>
      <c r="E989" s="62">
        <v>0</v>
      </c>
    </row>
    <row r="990" spans="1:5">
      <c r="A990" s="60" t="s">
        <v>1048</v>
      </c>
      <c r="B990" s="61">
        <v>0</v>
      </c>
      <c r="C990" s="61">
        <v>22.252256374736543</v>
      </c>
      <c r="D990" s="62">
        <v>0</v>
      </c>
      <c r="E990" s="62">
        <v>0</v>
      </c>
    </row>
    <row r="991" spans="1:5">
      <c r="A991" s="60" t="s">
        <v>1049</v>
      </c>
      <c r="B991" s="61">
        <v>0</v>
      </c>
      <c r="C991" s="61">
        <v>22.31481118738041</v>
      </c>
      <c r="D991" s="62">
        <v>0</v>
      </c>
      <c r="E991" s="62">
        <v>0</v>
      </c>
    </row>
    <row r="992" spans="1:5">
      <c r="A992" s="60" t="s">
        <v>1050</v>
      </c>
      <c r="B992" s="61">
        <v>0</v>
      </c>
      <c r="C992" s="61">
        <v>21.529030654393608</v>
      </c>
      <c r="D992" s="62">
        <v>0</v>
      </c>
      <c r="E992" s="62">
        <v>0</v>
      </c>
    </row>
    <row r="993" spans="1:5">
      <c r="A993" s="60" t="s">
        <v>1051</v>
      </c>
      <c r="B993" s="61">
        <v>0</v>
      </c>
      <c r="C993" s="61">
        <v>21.711310118404942</v>
      </c>
      <c r="D993" s="62">
        <v>0</v>
      </c>
      <c r="E993" s="62">
        <v>0</v>
      </c>
    </row>
    <row r="994" spans="1:5">
      <c r="A994" s="60" t="s">
        <v>1052</v>
      </c>
      <c r="B994" s="61">
        <v>0</v>
      </c>
      <c r="C994" s="61">
        <v>21.873518639144976</v>
      </c>
      <c r="D994" s="62">
        <v>0</v>
      </c>
      <c r="E994" s="62">
        <v>0</v>
      </c>
    </row>
    <row r="995" spans="1:5">
      <c r="A995" s="60" t="s">
        <v>1053</v>
      </c>
      <c r="B995" s="61">
        <v>0</v>
      </c>
      <c r="C995" s="61">
        <v>21.498191091779741</v>
      </c>
      <c r="D995" s="62">
        <v>0</v>
      </c>
      <c r="E995" s="62">
        <v>0</v>
      </c>
    </row>
    <row r="996" spans="1:5">
      <c r="A996" s="60" t="s">
        <v>1054</v>
      </c>
      <c r="B996" s="61">
        <v>0</v>
      </c>
      <c r="C996" s="61">
        <v>21.960474430228373</v>
      </c>
      <c r="D996" s="62">
        <v>0</v>
      </c>
      <c r="E996" s="62">
        <v>0</v>
      </c>
    </row>
    <row r="997" spans="1:5">
      <c r="A997" s="60" t="s">
        <v>1055</v>
      </c>
      <c r="B997" s="61">
        <v>0</v>
      </c>
      <c r="C997" s="61">
        <v>21.848020179260008</v>
      </c>
      <c r="D997" s="62">
        <v>0</v>
      </c>
      <c r="E997" s="62">
        <v>0</v>
      </c>
    </row>
    <row r="998" spans="1:5">
      <c r="A998" s="60" t="s">
        <v>1056</v>
      </c>
      <c r="B998" s="61">
        <v>0</v>
      </c>
      <c r="C998" s="61">
        <v>22.066665536708076</v>
      </c>
      <c r="D998" s="62">
        <v>0</v>
      </c>
      <c r="E998" s="62">
        <v>0</v>
      </c>
    </row>
    <row r="999" spans="1:5">
      <c r="A999" s="60" t="s">
        <v>1057</v>
      </c>
      <c r="B999" s="61">
        <v>0</v>
      </c>
      <c r="C999" s="61">
        <v>21.519026140634839</v>
      </c>
      <c r="D999" s="62">
        <v>0</v>
      </c>
      <c r="E999" s="62">
        <v>0</v>
      </c>
    </row>
    <row r="1000" spans="1:5">
      <c r="A1000" s="60" t="s">
        <v>1058</v>
      </c>
      <c r="B1000" s="61">
        <v>0</v>
      </c>
      <c r="C1000" s="61">
        <v>21.700521635918438</v>
      </c>
      <c r="D1000" s="62">
        <v>0</v>
      </c>
      <c r="E1000" s="62">
        <v>0</v>
      </c>
    </row>
    <row r="1001" spans="1:5">
      <c r="A1001" s="60" t="s">
        <v>1059</v>
      </c>
      <c r="B1001" s="61">
        <v>0</v>
      </c>
      <c r="C1001" s="61">
        <v>21.782398820347272</v>
      </c>
      <c r="D1001" s="62">
        <v>0</v>
      </c>
      <c r="E1001" s="62">
        <v>0</v>
      </c>
    </row>
    <row r="1002" spans="1:5">
      <c r="A1002" s="60" t="s">
        <v>1060</v>
      </c>
      <c r="B1002" s="61">
        <v>0</v>
      </c>
      <c r="C1002" s="61">
        <v>21.963059324883176</v>
      </c>
      <c r="D1002" s="62">
        <v>0</v>
      </c>
      <c r="E1002" s="62">
        <v>0</v>
      </c>
    </row>
    <row r="1003" spans="1:5">
      <c r="A1003" s="60" t="s">
        <v>1061</v>
      </c>
      <c r="B1003" s="61">
        <v>0</v>
      </c>
      <c r="C1003" s="61">
        <v>22.267595011904245</v>
      </c>
      <c r="D1003" s="62">
        <v>0</v>
      </c>
      <c r="E1003" s="62">
        <v>0</v>
      </c>
    </row>
    <row r="1004" spans="1:5">
      <c r="A1004" s="60" t="s">
        <v>1062</v>
      </c>
      <c r="B1004" s="61">
        <v>0</v>
      </c>
      <c r="C1004" s="61">
        <v>22.604417757395808</v>
      </c>
      <c r="D1004" s="62">
        <v>0</v>
      </c>
      <c r="E1004" s="62">
        <v>0</v>
      </c>
    </row>
    <row r="1005" spans="1:5">
      <c r="A1005" s="60" t="s">
        <v>1063</v>
      </c>
      <c r="B1005" s="61">
        <v>0</v>
      </c>
      <c r="C1005" s="61">
        <v>22.034774748663974</v>
      </c>
      <c r="D1005" s="62">
        <v>0</v>
      </c>
      <c r="E1005" s="62">
        <v>0</v>
      </c>
    </row>
    <row r="1006" spans="1:5">
      <c r="A1006" s="60" t="s">
        <v>1064</v>
      </c>
      <c r="B1006" s="61">
        <v>0</v>
      </c>
      <c r="C1006" s="61">
        <v>22.206467613047039</v>
      </c>
      <c r="D1006" s="62">
        <v>0</v>
      </c>
      <c r="E1006" s="62">
        <v>0</v>
      </c>
    </row>
    <row r="1007" spans="1:5">
      <c r="A1007" s="60" t="s">
        <v>1065</v>
      </c>
      <c r="B1007" s="61">
        <v>0</v>
      </c>
      <c r="C1007" s="61">
        <v>24.946471670440843</v>
      </c>
      <c r="D1007" s="62">
        <v>0</v>
      </c>
      <c r="E1007" s="62">
        <v>0</v>
      </c>
    </row>
    <row r="1008" spans="1:5">
      <c r="A1008" s="60" t="s">
        <v>1066</v>
      </c>
      <c r="B1008" s="61">
        <v>0</v>
      </c>
      <c r="C1008" s="61">
        <v>22.194856121127341</v>
      </c>
      <c r="D1008" s="62">
        <v>0</v>
      </c>
      <c r="E1008" s="62">
        <v>0</v>
      </c>
    </row>
    <row r="1009" spans="1:5">
      <c r="A1009" s="60" t="s">
        <v>1067</v>
      </c>
      <c r="B1009" s="61">
        <v>0</v>
      </c>
      <c r="C1009" s="61">
        <v>22.757643451681243</v>
      </c>
      <c r="D1009" s="62">
        <v>0</v>
      </c>
      <c r="E1009" s="62">
        <v>0</v>
      </c>
    </row>
    <row r="1010" spans="1:5">
      <c r="A1010" s="60" t="s">
        <v>1068</v>
      </c>
      <c r="B1010" s="61">
        <v>0</v>
      </c>
      <c r="C1010" s="61">
        <v>22.596479683177069</v>
      </c>
      <c r="D1010" s="62">
        <v>0</v>
      </c>
      <c r="E1010" s="62">
        <v>0</v>
      </c>
    </row>
    <row r="1011" spans="1:5">
      <c r="A1011" s="60" t="s">
        <v>1069</v>
      </c>
      <c r="B1011" s="61">
        <v>0</v>
      </c>
      <c r="C1011" s="61">
        <v>23.000148773599339</v>
      </c>
      <c r="D1011" s="62">
        <v>0</v>
      </c>
      <c r="E1011" s="62">
        <v>0</v>
      </c>
    </row>
    <row r="1012" spans="1:5">
      <c r="A1012" s="60" t="s">
        <v>1070</v>
      </c>
      <c r="B1012" s="61">
        <v>0</v>
      </c>
      <c r="C1012" s="61">
        <v>21.958594558122275</v>
      </c>
      <c r="D1012" s="62">
        <v>0</v>
      </c>
      <c r="E1012" s="62">
        <v>0</v>
      </c>
    </row>
    <row r="1013" spans="1:5">
      <c r="A1013" s="60" t="s">
        <v>1071</v>
      </c>
      <c r="B1013" s="61">
        <v>0</v>
      </c>
      <c r="C1013" s="61">
        <v>21.569678409078904</v>
      </c>
      <c r="D1013" s="62">
        <v>0</v>
      </c>
      <c r="E1013" s="62">
        <v>0</v>
      </c>
    </row>
    <row r="1014" spans="1:5">
      <c r="A1014" s="60" t="s">
        <v>1072</v>
      </c>
      <c r="B1014" s="61">
        <v>0</v>
      </c>
      <c r="C1014" s="61">
        <v>22.363191206510106</v>
      </c>
      <c r="D1014" s="62">
        <v>0</v>
      </c>
      <c r="E1014" s="62">
        <v>0</v>
      </c>
    </row>
    <row r="1015" spans="1:5">
      <c r="A1015" s="60" t="s">
        <v>1073</v>
      </c>
      <c r="B1015" s="61">
        <v>0</v>
      </c>
      <c r="C1015" s="61">
        <v>23.319220922401442</v>
      </c>
      <c r="D1015" s="62">
        <v>0</v>
      </c>
      <c r="E1015" s="62">
        <v>0</v>
      </c>
    </row>
    <row r="1016" spans="1:5">
      <c r="A1016" s="60" t="s">
        <v>1074</v>
      </c>
      <c r="B1016" s="61">
        <v>0</v>
      </c>
      <c r="C1016" s="61">
        <v>22.337566758747041</v>
      </c>
      <c r="D1016" s="62">
        <v>0</v>
      </c>
      <c r="E1016" s="62">
        <v>0</v>
      </c>
    </row>
    <row r="1017" spans="1:5">
      <c r="A1017" s="60" t="s">
        <v>1075</v>
      </c>
      <c r="B1017" s="61">
        <v>0</v>
      </c>
      <c r="C1017" s="61">
        <v>21.821362844622708</v>
      </c>
      <c r="D1017" s="62">
        <v>0</v>
      </c>
      <c r="E1017" s="62">
        <v>0</v>
      </c>
    </row>
    <row r="1018" spans="1:5">
      <c r="A1018" s="60" t="s">
        <v>1076</v>
      </c>
      <c r="B1018" s="61">
        <v>0</v>
      </c>
      <c r="C1018" s="61">
        <v>21.68350048612324</v>
      </c>
      <c r="D1018" s="62">
        <v>0</v>
      </c>
      <c r="E1018" s="62">
        <v>0</v>
      </c>
    </row>
    <row r="1019" spans="1:5">
      <c r="A1019" s="60" t="s">
        <v>1077</v>
      </c>
      <c r="B1019" s="61">
        <v>0</v>
      </c>
      <c r="C1019" s="61">
        <v>23.020361067597445</v>
      </c>
      <c r="D1019" s="62">
        <v>0</v>
      </c>
      <c r="E1019" s="62">
        <v>0</v>
      </c>
    </row>
    <row r="1020" spans="1:5">
      <c r="A1020" s="60" t="s">
        <v>1078</v>
      </c>
      <c r="B1020" s="61">
        <v>0</v>
      </c>
      <c r="C1020" s="61">
        <v>22.834415889000372</v>
      </c>
      <c r="D1020" s="62">
        <v>0</v>
      </c>
      <c r="E1020" s="62">
        <v>0</v>
      </c>
    </row>
    <row r="1021" spans="1:5">
      <c r="A1021" s="60" t="s">
        <v>1079</v>
      </c>
      <c r="B1021" s="61">
        <v>0</v>
      </c>
      <c r="C1021" s="61">
        <v>22.133613499828339</v>
      </c>
      <c r="D1021" s="62">
        <v>0</v>
      </c>
      <c r="E1021" s="62">
        <v>0</v>
      </c>
    </row>
    <row r="1022" spans="1:5">
      <c r="A1022" s="60" t="s">
        <v>1080</v>
      </c>
      <c r="B1022" s="61">
        <v>0</v>
      </c>
      <c r="C1022" s="61">
        <v>21.873494951922908</v>
      </c>
      <c r="D1022" s="62">
        <v>0</v>
      </c>
      <c r="E1022" s="62">
        <v>0</v>
      </c>
    </row>
    <row r="1023" spans="1:5">
      <c r="A1023" s="60" t="s">
        <v>1081</v>
      </c>
      <c r="B1023" s="61">
        <v>0</v>
      </c>
      <c r="C1023" s="61">
        <v>22.719231213763276</v>
      </c>
      <c r="D1023" s="62">
        <v>0</v>
      </c>
      <c r="E1023" s="62">
        <v>0</v>
      </c>
    </row>
    <row r="1024" spans="1:5">
      <c r="A1024" s="60" t="s">
        <v>1082</v>
      </c>
      <c r="B1024" s="61">
        <v>0</v>
      </c>
      <c r="C1024" s="61">
        <v>22.810200731657741</v>
      </c>
      <c r="D1024" s="62">
        <v>0</v>
      </c>
      <c r="E1024" s="62">
        <v>0</v>
      </c>
    </row>
    <row r="1025" spans="1:5">
      <c r="A1025" s="60" t="s">
        <v>1083</v>
      </c>
      <c r="B1025" s="61">
        <v>0</v>
      </c>
      <c r="C1025" s="61">
        <v>22.164623192751872</v>
      </c>
      <c r="D1025" s="62">
        <v>0</v>
      </c>
      <c r="E1025" s="62">
        <v>0</v>
      </c>
    </row>
    <row r="1026" spans="1:5">
      <c r="A1026" s="60" t="s">
        <v>1084</v>
      </c>
      <c r="B1026" s="61">
        <v>0</v>
      </c>
      <c r="C1026" s="61">
        <v>22.432208094414808</v>
      </c>
      <c r="D1026" s="62">
        <v>0</v>
      </c>
      <c r="E1026" s="62">
        <v>0</v>
      </c>
    </row>
    <row r="1027" spans="1:5">
      <c r="A1027" s="60" t="s">
        <v>1085</v>
      </c>
      <c r="B1027" s="61">
        <v>0</v>
      </c>
      <c r="C1027" s="61">
        <v>22.020381004101409</v>
      </c>
      <c r="D1027" s="62">
        <v>0</v>
      </c>
      <c r="E1027" s="62">
        <v>0</v>
      </c>
    </row>
    <row r="1028" spans="1:5">
      <c r="A1028" s="60" t="s">
        <v>1086</v>
      </c>
      <c r="B1028" s="61">
        <v>0</v>
      </c>
      <c r="C1028" s="61">
        <v>22.463219079501741</v>
      </c>
      <c r="D1028" s="62">
        <v>0</v>
      </c>
      <c r="E1028" s="62">
        <v>0</v>
      </c>
    </row>
    <row r="1029" spans="1:5">
      <c r="A1029" s="60" t="s">
        <v>1087</v>
      </c>
      <c r="B1029" s="61">
        <v>0</v>
      </c>
      <c r="C1029" s="61">
        <v>22.667205986046309</v>
      </c>
      <c r="D1029" s="62">
        <v>0</v>
      </c>
      <c r="E1029" s="62">
        <v>0</v>
      </c>
    </row>
    <row r="1030" spans="1:5">
      <c r="A1030" s="60" t="s">
        <v>1088</v>
      </c>
      <c r="B1030" s="61">
        <v>0</v>
      </c>
      <c r="C1030" s="61">
        <v>22.396333539831307</v>
      </c>
      <c r="D1030" s="62">
        <v>0</v>
      </c>
      <c r="E1030" s="62">
        <v>0</v>
      </c>
    </row>
    <row r="1031" spans="1:5">
      <c r="A1031" s="60" t="s">
        <v>1089</v>
      </c>
      <c r="B1031" s="61">
        <v>0</v>
      </c>
      <c r="C1031" s="61">
        <v>21.61189602064891</v>
      </c>
      <c r="D1031" s="62">
        <v>0</v>
      </c>
      <c r="E1031" s="62">
        <v>0</v>
      </c>
    </row>
    <row r="1032" spans="1:5">
      <c r="A1032" s="60" t="s">
        <v>1090</v>
      </c>
      <c r="B1032" s="61">
        <v>0</v>
      </c>
      <c r="C1032" s="61">
        <v>22.762448266205308</v>
      </c>
      <c r="D1032" s="62">
        <v>0</v>
      </c>
      <c r="E1032" s="62">
        <v>0</v>
      </c>
    </row>
    <row r="1033" spans="1:5">
      <c r="A1033" s="60" t="s">
        <v>1091</v>
      </c>
      <c r="B1033" s="61">
        <v>0</v>
      </c>
      <c r="C1033" s="61">
        <v>22.394282089083905</v>
      </c>
      <c r="D1033" s="62">
        <v>0</v>
      </c>
      <c r="E1033" s="62">
        <v>0</v>
      </c>
    </row>
    <row r="1034" spans="1:5">
      <c r="A1034" s="60" t="s">
        <v>1092</v>
      </c>
      <c r="B1034" s="61">
        <v>0</v>
      </c>
      <c r="C1034" s="61">
        <v>23.079767302256773</v>
      </c>
      <c r="D1034" s="62">
        <v>0</v>
      </c>
      <c r="E1034" s="62">
        <v>0</v>
      </c>
    </row>
    <row r="1035" spans="1:5">
      <c r="A1035" s="60" t="s">
        <v>1093</v>
      </c>
      <c r="B1035" s="61">
        <v>0</v>
      </c>
      <c r="C1035" s="61">
        <v>23.49905184126651</v>
      </c>
      <c r="D1035" s="62">
        <v>0</v>
      </c>
      <c r="E1035" s="62">
        <v>0</v>
      </c>
    </row>
    <row r="1036" spans="1:5">
      <c r="A1036" s="60" t="s">
        <v>1094</v>
      </c>
      <c r="B1036" s="61">
        <v>0</v>
      </c>
      <c r="C1036" s="61">
        <v>22.373936387510142</v>
      </c>
      <c r="D1036" s="62">
        <v>0</v>
      </c>
      <c r="E1036" s="62">
        <v>0</v>
      </c>
    </row>
    <row r="1037" spans="1:5">
      <c r="A1037" s="60" t="s">
        <v>1095</v>
      </c>
      <c r="B1037" s="61">
        <v>0</v>
      </c>
      <c r="C1037" s="61">
        <v>22.664665373702974</v>
      </c>
      <c r="D1037" s="62">
        <v>0</v>
      </c>
      <c r="E1037" s="62">
        <v>0</v>
      </c>
    </row>
    <row r="1038" spans="1:5">
      <c r="A1038" s="60" t="s">
        <v>1096</v>
      </c>
      <c r="B1038" s="61">
        <v>0</v>
      </c>
      <c r="C1038" s="61">
        <v>22.844934270007005</v>
      </c>
      <c r="D1038" s="62">
        <v>0</v>
      </c>
      <c r="E1038" s="62">
        <v>0</v>
      </c>
    </row>
    <row r="1039" spans="1:5">
      <c r="A1039" s="60" t="s">
        <v>1097</v>
      </c>
      <c r="B1039" s="61">
        <v>0</v>
      </c>
      <c r="C1039" s="61">
        <v>22.899705525039206</v>
      </c>
      <c r="D1039" s="62">
        <v>0</v>
      </c>
      <c r="E1039" s="62">
        <v>0</v>
      </c>
    </row>
    <row r="1040" spans="1:5">
      <c r="A1040" s="60" t="s">
        <v>1098</v>
      </c>
      <c r="B1040" s="61">
        <v>0</v>
      </c>
      <c r="C1040" s="61">
        <v>22.82996706633104</v>
      </c>
      <c r="D1040" s="62">
        <v>0</v>
      </c>
      <c r="E1040" s="62">
        <v>0</v>
      </c>
    </row>
    <row r="1041" spans="1:5">
      <c r="A1041" s="60" t="s">
        <v>1099</v>
      </c>
      <c r="B1041" s="61">
        <v>0</v>
      </c>
      <c r="C1041" s="61">
        <v>22.895426141595276</v>
      </c>
      <c r="D1041" s="62">
        <v>0</v>
      </c>
      <c r="E1041" s="62">
        <v>0</v>
      </c>
    </row>
    <row r="1042" spans="1:5">
      <c r="A1042" s="60" t="s">
        <v>1100</v>
      </c>
      <c r="B1042" s="61">
        <v>0</v>
      </c>
      <c r="C1042" s="61">
        <v>22.762011495059539</v>
      </c>
      <c r="D1042" s="62">
        <v>0</v>
      </c>
      <c r="E1042" s="62">
        <v>0</v>
      </c>
    </row>
    <row r="1043" spans="1:5">
      <c r="A1043" s="60" t="s">
        <v>1101</v>
      </c>
      <c r="B1043" s="61">
        <v>0</v>
      </c>
      <c r="C1043" s="61">
        <v>23.554666460460776</v>
      </c>
      <c r="D1043" s="62">
        <v>0</v>
      </c>
      <c r="E1043" s="62">
        <v>0</v>
      </c>
    </row>
    <row r="1044" spans="1:5">
      <c r="A1044" s="60" t="s">
        <v>1102</v>
      </c>
      <c r="B1044" s="61">
        <v>0</v>
      </c>
      <c r="C1044" s="61">
        <v>23.254426757693071</v>
      </c>
      <c r="D1044" s="62">
        <v>0</v>
      </c>
      <c r="E1044" s="62">
        <v>0</v>
      </c>
    </row>
    <row r="1045" spans="1:5">
      <c r="A1045" s="60" t="s">
        <v>1103</v>
      </c>
      <c r="B1045" s="61">
        <v>0</v>
      </c>
      <c r="C1045" s="61">
        <v>22.551979601008004</v>
      </c>
      <c r="D1045" s="62">
        <v>0</v>
      </c>
      <c r="E1045" s="62">
        <v>0</v>
      </c>
    </row>
    <row r="1046" spans="1:5">
      <c r="A1046" s="60" t="s">
        <v>1104</v>
      </c>
      <c r="B1046" s="61">
        <v>0</v>
      </c>
      <c r="C1046" s="61">
        <v>22.863776373691476</v>
      </c>
      <c r="D1046" s="62">
        <v>0</v>
      </c>
      <c r="E1046" s="62">
        <v>0</v>
      </c>
    </row>
    <row r="1047" spans="1:5">
      <c r="A1047" s="60" t="s">
        <v>1105</v>
      </c>
      <c r="B1047" s="61">
        <v>0</v>
      </c>
      <c r="C1047" s="61">
        <v>23.186520747459141</v>
      </c>
      <c r="D1047" s="62">
        <v>0</v>
      </c>
      <c r="E1047" s="62">
        <v>0</v>
      </c>
    </row>
    <row r="1048" spans="1:5">
      <c r="A1048" s="60" t="s">
        <v>1106</v>
      </c>
      <c r="B1048" s="61">
        <v>0</v>
      </c>
      <c r="C1048" s="61">
        <v>22.932697732534606</v>
      </c>
      <c r="D1048" s="62">
        <v>0</v>
      </c>
      <c r="E1048" s="62">
        <v>0</v>
      </c>
    </row>
    <row r="1049" spans="1:5">
      <c r="A1049" s="60" t="s">
        <v>1107</v>
      </c>
      <c r="B1049" s="61">
        <v>0</v>
      </c>
      <c r="C1049" s="61">
        <v>22.863473640995839</v>
      </c>
      <c r="D1049" s="62">
        <v>0</v>
      </c>
      <c r="E1049" s="62">
        <v>0</v>
      </c>
    </row>
    <row r="1050" spans="1:5">
      <c r="A1050" s="60" t="s">
        <v>1108</v>
      </c>
      <c r="B1050" s="61">
        <v>0</v>
      </c>
      <c r="C1050" s="61">
        <v>22.748871773233407</v>
      </c>
      <c r="D1050" s="62">
        <v>0</v>
      </c>
      <c r="E1050" s="62">
        <v>0</v>
      </c>
    </row>
    <row r="1051" spans="1:5">
      <c r="A1051" s="60" t="s">
        <v>1109</v>
      </c>
      <c r="B1051" s="61">
        <v>0</v>
      </c>
      <c r="C1051" s="61">
        <v>23.415880964274574</v>
      </c>
      <c r="D1051" s="62">
        <v>0</v>
      </c>
      <c r="E1051" s="62">
        <v>0</v>
      </c>
    </row>
    <row r="1052" spans="1:5">
      <c r="A1052" s="60" t="s">
        <v>1110</v>
      </c>
      <c r="B1052" s="61">
        <v>0</v>
      </c>
      <c r="C1052" s="61">
        <v>22.52521556126857</v>
      </c>
      <c r="D1052" s="62">
        <v>0</v>
      </c>
      <c r="E1052" s="62">
        <v>0</v>
      </c>
    </row>
    <row r="1053" spans="1:5">
      <c r="A1053" s="60" t="s">
        <v>1111</v>
      </c>
      <c r="B1053" s="61">
        <v>0</v>
      </c>
      <c r="C1053" s="61">
        <v>22.769712997837306</v>
      </c>
      <c r="D1053" s="62">
        <v>0</v>
      </c>
      <c r="E1053" s="62">
        <v>0</v>
      </c>
    </row>
    <row r="1054" spans="1:5">
      <c r="A1054" s="60" t="s">
        <v>1112</v>
      </c>
      <c r="B1054" s="61">
        <v>0</v>
      </c>
      <c r="C1054" s="61">
        <v>23.628925113006872</v>
      </c>
      <c r="D1054" s="62">
        <v>0</v>
      </c>
      <c r="E1054" s="62">
        <v>0</v>
      </c>
    </row>
    <row r="1055" spans="1:5">
      <c r="A1055" s="60" t="s">
        <v>1113</v>
      </c>
      <c r="B1055" s="61">
        <v>0</v>
      </c>
      <c r="C1055" s="61">
        <v>22.567030279999873</v>
      </c>
      <c r="D1055" s="62">
        <v>0</v>
      </c>
      <c r="E1055" s="62">
        <v>0</v>
      </c>
    </row>
    <row r="1056" spans="1:5">
      <c r="A1056" s="60" t="s">
        <v>1114</v>
      </c>
      <c r="B1056" s="61">
        <v>0</v>
      </c>
      <c r="C1056" s="61">
        <v>22.823823134873805</v>
      </c>
      <c r="D1056" s="62">
        <v>0</v>
      </c>
      <c r="E1056" s="62">
        <v>0</v>
      </c>
    </row>
    <row r="1057" spans="1:5">
      <c r="A1057" s="60" t="s">
        <v>1115</v>
      </c>
      <c r="B1057" s="61">
        <v>0</v>
      </c>
      <c r="C1057" s="61">
        <v>23.351182689188875</v>
      </c>
      <c r="D1057" s="62">
        <v>0</v>
      </c>
      <c r="E1057" s="62">
        <v>0</v>
      </c>
    </row>
    <row r="1058" spans="1:5">
      <c r="A1058" s="60" t="s">
        <v>1116</v>
      </c>
      <c r="B1058" s="61">
        <v>0</v>
      </c>
      <c r="C1058" s="61">
        <v>23.04955374231584</v>
      </c>
      <c r="D1058" s="62">
        <v>0</v>
      </c>
      <c r="E1058" s="62">
        <v>0</v>
      </c>
    </row>
    <row r="1059" spans="1:5">
      <c r="A1059" s="60" t="s">
        <v>1117</v>
      </c>
      <c r="B1059" s="61">
        <v>0</v>
      </c>
      <c r="C1059" s="61">
        <v>22.767871135825803</v>
      </c>
      <c r="D1059" s="62">
        <v>0</v>
      </c>
      <c r="E1059" s="62">
        <v>0</v>
      </c>
    </row>
    <row r="1060" spans="1:5">
      <c r="A1060" s="60" t="s">
        <v>1118</v>
      </c>
      <c r="B1060" s="61">
        <v>0</v>
      </c>
      <c r="C1060" s="61">
        <v>23.014179728954044</v>
      </c>
      <c r="D1060" s="62">
        <v>0</v>
      </c>
      <c r="E1060" s="62">
        <v>0</v>
      </c>
    </row>
    <row r="1061" spans="1:5">
      <c r="A1061" s="60" t="s">
        <v>1119</v>
      </c>
      <c r="B1061" s="61">
        <v>0</v>
      </c>
      <c r="C1061" s="61">
        <v>22.767527833523875</v>
      </c>
      <c r="D1061" s="62">
        <v>0</v>
      </c>
      <c r="E1061" s="62">
        <v>0</v>
      </c>
    </row>
    <row r="1062" spans="1:5">
      <c r="A1062" s="60" t="s">
        <v>1120</v>
      </c>
      <c r="B1062" s="61">
        <v>0</v>
      </c>
      <c r="C1062" s="61">
        <v>23.345814584160905</v>
      </c>
      <c r="D1062" s="62">
        <v>0</v>
      </c>
      <c r="E1062" s="62">
        <v>0</v>
      </c>
    </row>
    <row r="1063" spans="1:5">
      <c r="A1063" s="60" t="s">
        <v>1121</v>
      </c>
      <c r="B1063" s="61">
        <v>0</v>
      </c>
      <c r="C1063" s="61">
        <v>22.283758297984672</v>
      </c>
      <c r="D1063" s="62">
        <v>0</v>
      </c>
      <c r="E1063" s="62">
        <v>0</v>
      </c>
    </row>
    <row r="1064" spans="1:5">
      <c r="A1064" s="60" t="s">
        <v>1122</v>
      </c>
      <c r="B1064" s="61">
        <v>0</v>
      </c>
      <c r="C1064" s="61">
        <v>22.580990807874642</v>
      </c>
      <c r="D1064" s="62">
        <v>0</v>
      </c>
      <c r="E1064" s="62">
        <v>0</v>
      </c>
    </row>
    <row r="1065" spans="1:5">
      <c r="A1065" s="60" t="s">
        <v>1123</v>
      </c>
      <c r="B1065" s="61">
        <v>0</v>
      </c>
      <c r="C1065" s="61">
        <v>22.611111916156005</v>
      </c>
      <c r="D1065" s="62">
        <v>0</v>
      </c>
      <c r="E1065" s="62">
        <v>0</v>
      </c>
    </row>
    <row r="1066" spans="1:5">
      <c r="A1066" s="60" t="s">
        <v>1124</v>
      </c>
      <c r="B1066" s="61">
        <v>0</v>
      </c>
      <c r="C1066" s="61">
        <v>23.170121261727605</v>
      </c>
      <c r="D1066" s="62">
        <v>0</v>
      </c>
      <c r="E1066" s="62">
        <v>0</v>
      </c>
    </row>
    <row r="1067" spans="1:5">
      <c r="A1067" s="60" t="s">
        <v>1125</v>
      </c>
      <c r="B1067" s="61">
        <v>0</v>
      </c>
      <c r="C1067" s="61">
        <v>22.537219411626541</v>
      </c>
      <c r="D1067" s="62">
        <v>0</v>
      </c>
      <c r="E1067" s="62">
        <v>0</v>
      </c>
    </row>
    <row r="1068" spans="1:5">
      <c r="A1068" s="60" t="s">
        <v>1126</v>
      </c>
      <c r="B1068" s="61">
        <v>0</v>
      </c>
      <c r="C1068" s="61">
        <v>22.782104340913637</v>
      </c>
      <c r="D1068" s="62">
        <v>0</v>
      </c>
      <c r="E1068" s="62">
        <v>0</v>
      </c>
    </row>
    <row r="1069" spans="1:5">
      <c r="A1069" s="60" t="s">
        <v>1127</v>
      </c>
      <c r="B1069" s="61">
        <v>0</v>
      </c>
      <c r="C1069" s="61">
        <v>22.72784479164994</v>
      </c>
      <c r="D1069" s="62">
        <v>0</v>
      </c>
      <c r="E1069" s="62">
        <v>0</v>
      </c>
    </row>
    <row r="1070" spans="1:5">
      <c r="A1070" s="60" t="s">
        <v>1128</v>
      </c>
      <c r="B1070" s="61">
        <v>0</v>
      </c>
      <c r="C1070" s="61">
        <v>23.015464693073842</v>
      </c>
      <c r="D1070" s="62">
        <v>0</v>
      </c>
      <c r="E1070" s="62">
        <v>0</v>
      </c>
    </row>
    <row r="1071" spans="1:5">
      <c r="A1071" s="60" t="s">
        <v>1129</v>
      </c>
      <c r="B1071" s="61">
        <v>0</v>
      </c>
      <c r="C1071" s="61">
        <v>22.846083699084375</v>
      </c>
      <c r="D1071" s="62">
        <v>0</v>
      </c>
      <c r="E1071" s="62">
        <v>0</v>
      </c>
    </row>
    <row r="1072" spans="1:5">
      <c r="A1072" s="60" t="s">
        <v>1130</v>
      </c>
      <c r="B1072" s="61">
        <v>0</v>
      </c>
      <c r="C1072" s="61">
        <v>22.331195157157875</v>
      </c>
      <c r="D1072" s="62">
        <v>0</v>
      </c>
      <c r="E1072" s="62">
        <v>0</v>
      </c>
    </row>
    <row r="1073" spans="1:5">
      <c r="A1073" s="60" t="s">
        <v>1131</v>
      </c>
      <c r="B1073" s="61">
        <v>0</v>
      </c>
      <c r="C1073" s="61">
        <v>22.938348560661371</v>
      </c>
      <c r="D1073" s="62">
        <v>0</v>
      </c>
      <c r="E1073" s="62">
        <v>0</v>
      </c>
    </row>
    <row r="1074" spans="1:5">
      <c r="A1074" s="60" t="s">
        <v>1132</v>
      </c>
      <c r="B1074" s="61">
        <v>0</v>
      </c>
      <c r="C1074" s="61">
        <v>22.640366638475971</v>
      </c>
      <c r="D1074" s="62">
        <v>0</v>
      </c>
      <c r="E1074" s="62">
        <v>0</v>
      </c>
    </row>
    <row r="1075" spans="1:5">
      <c r="A1075" s="60" t="s">
        <v>1133</v>
      </c>
      <c r="B1075" s="61">
        <v>0</v>
      </c>
      <c r="C1075" s="61">
        <v>23.077915488237341</v>
      </c>
      <c r="D1075" s="62">
        <v>0</v>
      </c>
      <c r="E1075" s="62">
        <v>0</v>
      </c>
    </row>
    <row r="1076" spans="1:5">
      <c r="A1076" s="60" t="s">
        <v>1134</v>
      </c>
      <c r="B1076" s="61">
        <v>0</v>
      </c>
      <c r="C1076" s="61">
        <v>22.381906833107376</v>
      </c>
      <c r="D1076" s="62">
        <v>0</v>
      </c>
      <c r="E1076" s="62">
        <v>0</v>
      </c>
    </row>
    <row r="1077" spans="1:5">
      <c r="A1077" s="60" t="s">
        <v>1135</v>
      </c>
      <c r="B1077" s="61">
        <v>0</v>
      </c>
      <c r="C1077" s="61">
        <v>23.28330530223964</v>
      </c>
      <c r="D1077" s="62">
        <v>0</v>
      </c>
      <c r="E1077" s="62">
        <v>0</v>
      </c>
    </row>
    <row r="1078" spans="1:5">
      <c r="A1078" s="60" t="s">
        <v>1136</v>
      </c>
      <c r="B1078" s="61">
        <v>0</v>
      </c>
      <c r="C1078" s="61">
        <v>22.721246176844673</v>
      </c>
      <c r="D1078" s="62">
        <v>0</v>
      </c>
      <c r="E1078" s="62">
        <v>0</v>
      </c>
    </row>
    <row r="1079" spans="1:5">
      <c r="A1079" s="60" t="s">
        <v>1137</v>
      </c>
      <c r="B1079" s="61">
        <v>0</v>
      </c>
      <c r="C1079" s="61">
        <v>23.313617491303443</v>
      </c>
      <c r="D1079" s="62">
        <v>0</v>
      </c>
      <c r="E1079" s="62">
        <v>0</v>
      </c>
    </row>
    <row r="1080" spans="1:5">
      <c r="A1080" s="60" t="s">
        <v>1138</v>
      </c>
      <c r="B1080" s="61">
        <v>0</v>
      </c>
      <c r="C1080" s="61">
        <v>23.062140632198041</v>
      </c>
      <c r="D1080" s="62">
        <v>0</v>
      </c>
      <c r="E1080" s="62">
        <v>0</v>
      </c>
    </row>
    <row r="1081" spans="1:5">
      <c r="A1081" s="60" t="s">
        <v>1139</v>
      </c>
      <c r="B1081" s="61">
        <v>0</v>
      </c>
      <c r="C1081" s="61">
        <v>22.69594408934994</v>
      </c>
      <c r="D1081" s="62">
        <v>0</v>
      </c>
      <c r="E1081" s="62">
        <v>0</v>
      </c>
    </row>
    <row r="1082" spans="1:5">
      <c r="A1082" s="60" t="s">
        <v>1140</v>
      </c>
      <c r="B1082" s="61">
        <v>0</v>
      </c>
      <c r="C1082" s="61">
        <v>22.846679912801307</v>
      </c>
      <c r="D1082" s="62">
        <v>0</v>
      </c>
      <c r="E1082" s="62">
        <v>0</v>
      </c>
    </row>
    <row r="1083" spans="1:5">
      <c r="A1083" s="60" t="s">
        <v>1141</v>
      </c>
      <c r="B1083" s="61">
        <v>0</v>
      </c>
      <c r="C1083" s="61">
        <v>22.797515418017408</v>
      </c>
      <c r="D1083" s="62">
        <v>0</v>
      </c>
      <c r="E1083" s="62">
        <v>0</v>
      </c>
    </row>
    <row r="1084" spans="1:5">
      <c r="A1084" s="60" t="s">
        <v>1142</v>
      </c>
      <c r="B1084" s="61">
        <v>0</v>
      </c>
      <c r="C1084" s="61">
        <v>21.692982917591909</v>
      </c>
      <c r="D1084" s="62">
        <v>0</v>
      </c>
      <c r="E1084" s="62">
        <v>0</v>
      </c>
    </row>
    <row r="1085" spans="1:5">
      <c r="A1085" s="60" t="s">
        <v>1143</v>
      </c>
      <c r="B1085" s="61">
        <v>0</v>
      </c>
      <c r="C1085" s="61">
        <v>23.174836349249706</v>
      </c>
      <c r="D1085" s="62">
        <v>0</v>
      </c>
      <c r="E1085" s="62">
        <v>0</v>
      </c>
    </row>
    <row r="1086" spans="1:5">
      <c r="A1086" s="60" t="s">
        <v>1144</v>
      </c>
      <c r="B1086" s="61">
        <v>0</v>
      </c>
      <c r="C1086" s="61">
        <v>22.628604099462574</v>
      </c>
      <c r="D1086" s="62">
        <v>0</v>
      </c>
      <c r="E1086" s="62">
        <v>0</v>
      </c>
    </row>
    <row r="1087" spans="1:5">
      <c r="A1087" s="60" t="s">
        <v>1145</v>
      </c>
      <c r="B1087" s="61">
        <v>0</v>
      </c>
      <c r="C1087" s="61">
        <v>22.87232449830644</v>
      </c>
      <c r="D1087" s="62">
        <v>0</v>
      </c>
      <c r="E1087" s="62">
        <v>0</v>
      </c>
    </row>
    <row r="1088" spans="1:5">
      <c r="A1088" s="60" t="s">
        <v>1146</v>
      </c>
      <c r="B1088" s="61">
        <v>0</v>
      </c>
      <c r="C1088" s="61">
        <v>23.46437723875934</v>
      </c>
      <c r="D1088" s="62">
        <v>0</v>
      </c>
      <c r="E1088" s="62">
        <v>0</v>
      </c>
    </row>
    <row r="1089" spans="1:5">
      <c r="A1089" s="60" t="s">
        <v>1147</v>
      </c>
      <c r="B1089" s="61">
        <v>0</v>
      </c>
      <c r="C1089" s="61">
        <v>23.945772863980508</v>
      </c>
      <c r="D1089" s="62">
        <v>0</v>
      </c>
      <c r="E1089" s="62">
        <v>0</v>
      </c>
    </row>
    <row r="1090" spans="1:5">
      <c r="A1090" s="60" t="s">
        <v>1148</v>
      </c>
      <c r="B1090" s="61">
        <v>0</v>
      </c>
      <c r="C1090" s="61">
        <v>22.95500062248054</v>
      </c>
      <c r="D1090" s="62">
        <v>0</v>
      </c>
      <c r="E1090" s="62">
        <v>0</v>
      </c>
    </row>
    <row r="1091" spans="1:5">
      <c r="A1091" s="60" t="s">
        <v>1149</v>
      </c>
      <c r="B1091" s="61">
        <v>0</v>
      </c>
      <c r="C1091" s="61">
        <v>22.902973702514572</v>
      </c>
      <c r="D1091" s="62">
        <v>0</v>
      </c>
      <c r="E1091" s="62">
        <v>0</v>
      </c>
    </row>
    <row r="1092" spans="1:5">
      <c r="A1092" s="60" t="s">
        <v>1150</v>
      </c>
      <c r="B1092" s="61">
        <v>0</v>
      </c>
      <c r="C1092" s="61">
        <v>23.460848396073505</v>
      </c>
      <c r="D1092" s="62">
        <v>0</v>
      </c>
      <c r="E1092" s="62">
        <v>0</v>
      </c>
    </row>
    <row r="1093" spans="1:5">
      <c r="A1093" s="60" t="s">
        <v>1151</v>
      </c>
      <c r="B1093" s="61">
        <v>0</v>
      </c>
      <c r="C1093" s="61">
        <v>23.070710439611904</v>
      </c>
      <c r="D1093" s="62">
        <v>0</v>
      </c>
      <c r="E1093" s="62">
        <v>0</v>
      </c>
    </row>
    <row r="1094" spans="1:5">
      <c r="A1094" s="60" t="s">
        <v>1152</v>
      </c>
      <c r="B1094" s="61">
        <v>0</v>
      </c>
      <c r="C1094" s="61">
        <v>23.627481331999906</v>
      </c>
      <c r="D1094" s="62">
        <v>0</v>
      </c>
      <c r="E1094" s="62">
        <v>0</v>
      </c>
    </row>
    <row r="1095" spans="1:5">
      <c r="A1095" s="60" t="s">
        <v>1153</v>
      </c>
      <c r="B1095" s="61">
        <v>0</v>
      </c>
      <c r="C1095" s="61">
        <v>23.697350841889307</v>
      </c>
      <c r="D1095" s="62">
        <v>0</v>
      </c>
      <c r="E1095" s="62">
        <v>0</v>
      </c>
    </row>
    <row r="1096" spans="1:5">
      <c r="A1096" s="60" t="s">
        <v>1154</v>
      </c>
      <c r="B1096" s="61">
        <v>0</v>
      </c>
      <c r="C1096" s="61">
        <v>23.811455014674905</v>
      </c>
      <c r="D1096" s="62">
        <v>0</v>
      </c>
      <c r="E1096" s="62">
        <v>0</v>
      </c>
    </row>
    <row r="1097" spans="1:5">
      <c r="A1097" s="60" t="s">
        <v>1155</v>
      </c>
      <c r="B1097" s="61">
        <v>0</v>
      </c>
      <c r="C1097" s="61">
        <v>23.434797249872606</v>
      </c>
      <c r="D1097" s="62">
        <v>0</v>
      </c>
      <c r="E1097" s="62">
        <v>0</v>
      </c>
    </row>
    <row r="1098" spans="1:5">
      <c r="A1098" s="60" t="s">
        <v>1156</v>
      </c>
      <c r="B1098" s="61">
        <v>0</v>
      </c>
      <c r="C1098" s="61">
        <v>23.48090643926604</v>
      </c>
      <c r="D1098" s="62">
        <v>0</v>
      </c>
      <c r="E1098" s="62">
        <v>0</v>
      </c>
    </row>
    <row r="1099" spans="1:5">
      <c r="A1099" s="60" t="s">
        <v>1157</v>
      </c>
      <c r="B1099" s="61">
        <v>0</v>
      </c>
      <c r="C1099" s="61">
        <v>22.895179348846806</v>
      </c>
      <c r="D1099" s="62">
        <v>0</v>
      </c>
      <c r="E1099" s="62">
        <v>0</v>
      </c>
    </row>
    <row r="1100" spans="1:5">
      <c r="A1100" s="60" t="s">
        <v>1158</v>
      </c>
      <c r="B1100" s="61">
        <v>0</v>
      </c>
      <c r="C1100" s="61">
        <v>23.198883949496874</v>
      </c>
      <c r="D1100" s="62">
        <v>0</v>
      </c>
      <c r="E1100" s="62">
        <v>0</v>
      </c>
    </row>
    <row r="1101" spans="1:5">
      <c r="A1101" s="60" t="s">
        <v>1159</v>
      </c>
      <c r="B1101" s="61">
        <v>0</v>
      </c>
      <c r="C1101" s="61">
        <v>22.753971785210609</v>
      </c>
      <c r="D1101" s="62">
        <v>0</v>
      </c>
      <c r="E1101" s="62">
        <v>0</v>
      </c>
    </row>
    <row r="1102" spans="1:5">
      <c r="A1102" s="60" t="s">
        <v>1160</v>
      </c>
      <c r="B1102" s="61">
        <v>0</v>
      </c>
      <c r="C1102" s="61">
        <v>23.283597182981371</v>
      </c>
      <c r="D1102" s="62">
        <v>0</v>
      </c>
      <c r="E1102" s="62">
        <v>0</v>
      </c>
    </row>
    <row r="1103" spans="1:5">
      <c r="A1103" s="60" t="s">
        <v>1161</v>
      </c>
      <c r="B1103" s="61">
        <v>0</v>
      </c>
      <c r="C1103" s="61">
        <v>23.47674793733394</v>
      </c>
      <c r="D1103" s="62">
        <v>0</v>
      </c>
      <c r="E1103" s="62">
        <v>0</v>
      </c>
    </row>
    <row r="1104" spans="1:5">
      <c r="A1104" s="60" t="s">
        <v>1162</v>
      </c>
      <c r="B1104" s="61">
        <v>0</v>
      </c>
      <c r="C1104" s="61">
        <v>23.11662183940804</v>
      </c>
      <c r="D1104" s="62">
        <v>0</v>
      </c>
      <c r="E1104" s="62">
        <v>0</v>
      </c>
    </row>
    <row r="1105" spans="1:5">
      <c r="A1105" s="60" t="s">
        <v>1163</v>
      </c>
      <c r="B1105" s="61">
        <v>0</v>
      </c>
      <c r="C1105" s="61">
        <v>23.821306914767643</v>
      </c>
      <c r="D1105" s="62">
        <v>0</v>
      </c>
      <c r="E1105" s="62">
        <v>0</v>
      </c>
    </row>
    <row r="1106" spans="1:5">
      <c r="A1106" s="60" t="s">
        <v>1164</v>
      </c>
      <c r="B1106" s="61">
        <v>0</v>
      </c>
      <c r="C1106" s="61">
        <v>22.904037484337376</v>
      </c>
      <c r="D1106" s="62">
        <v>0</v>
      </c>
      <c r="E1106" s="62">
        <v>0</v>
      </c>
    </row>
    <row r="1107" spans="1:5">
      <c r="A1107" s="60" t="s">
        <v>1165</v>
      </c>
      <c r="B1107" s="61">
        <v>0</v>
      </c>
      <c r="C1107" s="61">
        <v>23.017108763645908</v>
      </c>
      <c r="D1107" s="62">
        <v>0</v>
      </c>
      <c r="E1107" s="62">
        <v>0</v>
      </c>
    </row>
    <row r="1108" spans="1:5">
      <c r="A1108" s="60" t="s">
        <v>1166</v>
      </c>
      <c r="B1108" s="61">
        <v>0</v>
      </c>
      <c r="C1108" s="61">
        <v>23.674402079307573</v>
      </c>
      <c r="D1108" s="62">
        <v>0</v>
      </c>
      <c r="E1108" s="62">
        <v>0</v>
      </c>
    </row>
    <row r="1109" spans="1:5">
      <c r="A1109" s="60" t="s">
        <v>1167</v>
      </c>
      <c r="B1109" s="61">
        <v>0</v>
      </c>
      <c r="C1109" s="61">
        <v>23.322492055496472</v>
      </c>
      <c r="D1109" s="62">
        <v>0</v>
      </c>
      <c r="E1109" s="62">
        <v>0</v>
      </c>
    </row>
    <row r="1110" spans="1:5">
      <c r="A1110" s="60" t="s">
        <v>1168</v>
      </c>
      <c r="B1110" s="61">
        <v>0</v>
      </c>
      <c r="C1110" s="61">
        <v>23.055720441244173</v>
      </c>
      <c r="D1110" s="62">
        <v>0</v>
      </c>
      <c r="E1110" s="62">
        <v>0</v>
      </c>
    </row>
    <row r="1111" spans="1:5">
      <c r="A1111" s="60" t="s">
        <v>1169</v>
      </c>
      <c r="B1111" s="61">
        <v>0</v>
      </c>
      <c r="C1111" s="61">
        <v>23.352395165542674</v>
      </c>
      <c r="D1111" s="62">
        <v>0</v>
      </c>
      <c r="E1111" s="62">
        <v>0</v>
      </c>
    </row>
    <row r="1112" spans="1:5">
      <c r="A1112" s="60" t="s">
        <v>1170</v>
      </c>
      <c r="B1112" s="61">
        <v>0</v>
      </c>
      <c r="C1112" s="61">
        <v>23.820555178577575</v>
      </c>
      <c r="D1112" s="62">
        <v>0</v>
      </c>
      <c r="E1112" s="62">
        <v>0</v>
      </c>
    </row>
    <row r="1113" spans="1:5">
      <c r="A1113" s="60" t="s">
        <v>1171</v>
      </c>
      <c r="B1113" s="61">
        <v>0</v>
      </c>
      <c r="C1113" s="61">
        <v>23.212952538638742</v>
      </c>
      <c r="D1113" s="62">
        <v>0</v>
      </c>
      <c r="E1113" s="62">
        <v>0</v>
      </c>
    </row>
    <row r="1114" spans="1:5">
      <c r="A1114" s="60" t="s">
        <v>1172</v>
      </c>
      <c r="B1114" s="61">
        <v>0</v>
      </c>
      <c r="C1114" s="61">
        <v>23.218071106642608</v>
      </c>
      <c r="D1114" s="62">
        <v>0</v>
      </c>
      <c r="E1114" s="62">
        <v>0</v>
      </c>
    </row>
    <row r="1115" spans="1:5">
      <c r="A1115" s="60" t="s">
        <v>1173</v>
      </c>
      <c r="B1115" s="61">
        <v>0</v>
      </c>
      <c r="C1115" s="61">
        <v>23.225725561213675</v>
      </c>
      <c r="D1115" s="62">
        <v>0</v>
      </c>
      <c r="E1115" s="62">
        <v>0</v>
      </c>
    </row>
    <row r="1116" spans="1:5">
      <c r="A1116" s="60" t="s">
        <v>1174</v>
      </c>
      <c r="B1116" s="61">
        <v>0</v>
      </c>
      <c r="C1116" s="61">
        <v>23.416421643796742</v>
      </c>
      <c r="D1116" s="62">
        <v>0</v>
      </c>
      <c r="E1116" s="62">
        <v>0</v>
      </c>
    </row>
    <row r="1117" spans="1:5">
      <c r="A1117" s="60" t="s">
        <v>1175</v>
      </c>
      <c r="B1117" s="61">
        <v>0</v>
      </c>
      <c r="C1117" s="61">
        <v>23.350578315812204</v>
      </c>
      <c r="D1117" s="62">
        <v>0</v>
      </c>
      <c r="E1117" s="62">
        <v>0</v>
      </c>
    </row>
    <row r="1118" spans="1:5">
      <c r="A1118" s="60" t="s">
        <v>1176</v>
      </c>
      <c r="B1118" s="61">
        <v>0</v>
      </c>
      <c r="C1118" s="61">
        <v>23.022357103403539</v>
      </c>
      <c r="D1118" s="62">
        <v>0</v>
      </c>
      <c r="E1118" s="62">
        <v>0</v>
      </c>
    </row>
    <row r="1119" spans="1:5">
      <c r="A1119" s="60" t="s">
        <v>1177</v>
      </c>
      <c r="B1119" s="61">
        <v>0</v>
      </c>
      <c r="C1119" s="61">
        <v>23.27868482379624</v>
      </c>
      <c r="D1119" s="62">
        <v>0</v>
      </c>
      <c r="E1119" s="62">
        <v>0</v>
      </c>
    </row>
    <row r="1120" spans="1:5">
      <c r="A1120" s="60" t="s">
        <v>1178</v>
      </c>
      <c r="B1120" s="61">
        <v>0</v>
      </c>
      <c r="C1120" s="61">
        <v>23.419732693872074</v>
      </c>
      <c r="D1120" s="62">
        <v>0</v>
      </c>
      <c r="E1120" s="62">
        <v>0</v>
      </c>
    </row>
    <row r="1121" spans="1:5">
      <c r="A1121" s="60" t="s">
        <v>1179</v>
      </c>
      <c r="B1121" s="61">
        <v>0</v>
      </c>
      <c r="C1121" s="61">
        <v>24.097714874992505</v>
      </c>
      <c r="D1121" s="62">
        <v>0</v>
      </c>
      <c r="E1121" s="62">
        <v>0</v>
      </c>
    </row>
    <row r="1122" spans="1:5">
      <c r="A1122" s="60" t="s">
        <v>1180</v>
      </c>
      <c r="B1122" s="61">
        <v>0</v>
      </c>
      <c r="C1122" s="61">
        <v>23.808816452112577</v>
      </c>
      <c r="D1122" s="62">
        <v>0</v>
      </c>
      <c r="E1122" s="62">
        <v>0</v>
      </c>
    </row>
    <row r="1123" spans="1:5">
      <c r="A1123" s="60" t="s">
        <v>1181</v>
      </c>
      <c r="B1123" s="61">
        <v>0</v>
      </c>
      <c r="C1123" s="61">
        <v>23.114938153288708</v>
      </c>
      <c r="D1123" s="62">
        <v>0</v>
      </c>
      <c r="E1123" s="62">
        <v>0</v>
      </c>
    </row>
    <row r="1124" spans="1:5">
      <c r="A1124" s="60" t="s">
        <v>1182</v>
      </c>
      <c r="B1124" s="61">
        <v>0</v>
      </c>
      <c r="C1124" s="61">
        <v>23.521127188207739</v>
      </c>
      <c r="D1124" s="62">
        <v>0</v>
      </c>
      <c r="E1124" s="62">
        <v>0</v>
      </c>
    </row>
    <row r="1125" spans="1:5">
      <c r="A1125" s="60" t="s">
        <v>1183</v>
      </c>
      <c r="B1125" s="61">
        <v>0</v>
      </c>
      <c r="C1125" s="61">
        <v>23.550935402057775</v>
      </c>
      <c r="D1125" s="62">
        <v>0</v>
      </c>
      <c r="E1125" s="62">
        <v>0</v>
      </c>
    </row>
    <row r="1126" spans="1:5">
      <c r="A1126" s="60" t="s">
        <v>1184</v>
      </c>
      <c r="B1126" s="61">
        <v>0</v>
      </c>
      <c r="C1126" s="61">
        <v>23.319244039571441</v>
      </c>
      <c r="D1126" s="62">
        <v>0</v>
      </c>
      <c r="E1126" s="62">
        <v>0</v>
      </c>
    </row>
    <row r="1127" spans="1:5">
      <c r="A1127" s="60" t="s">
        <v>1185</v>
      </c>
      <c r="B1127" s="61">
        <v>0</v>
      </c>
      <c r="C1127" s="61">
        <v>22.984415196926108</v>
      </c>
      <c r="D1127" s="62">
        <v>0</v>
      </c>
      <c r="E1127" s="62">
        <v>0</v>
      </c>
    </row>
    <row r="1128" spans="1:5">
      <c r="A1128" s="60" t="s">
        <v>1186</v>
      </c>
      <c r="B1128" s="61">
        <v>0</v>
      </c>
      <c r="C1128" s="61">
        <v>23.816743405104308</v>
      </c>
      <c r="D1128" s="62">
        <v>0</v>
      </c>
      <c r="E1128" s="62">
        <v>0</v>
      </c>
    </row>
    <row r="1129" spans="1:5">
      <c r="A1129" s="60" t="s">
        <v>1187</v>
      </c>
      <c r="B1129" s="61">
        <v>0</v>
      </c>
      <c r="C1129" s="61">
        <v>23.755148208556808</v>
      </c>
      <c r="D1129" s="62">
        <v>0</v>
      </c>
      <c r="E1129" s="62">
        <v>0</v>
      </c>
    </row>
    <row r="1130" spans="1:5">
      <c r="A1130" s="60" t="s">
        <v>1188</v>
      </c>
      <c r="B1130" s="61">
        <v>0</v>
      </c>
      <c r="C1130" s="61">
        <v>23.994221111390672</v>
      </c>
      <c r="D1130" s="62">
        <v>0</v>
      </c>
      <c r="E1130" s="62">
        <v>0</v>
      </c>
    </row>
    <row r="1131" spans="1:5">
      <c r="A1131" s="60" t="s">
        <v>1189</v>
      </c>
      <c r="B1131" s="61">
        <v>0</v>
      </c>
      <c r="C1131" s="61">
        <v>23.20306930288201</v>
      </c>
      <c r="D1131" s="62">
        <v>0</v>
      </c>
      <c r="E1131" s="62">
        <v>0</v>
      </c>
    </row>
    <row r="1132" spans="1:5">
      <c r="A1132" s="60" t="s">
        <v>1190</v>
      </c>
      <c r="B1132" s="61">
        <v>0</v>
      </c>
      <c r="C1132" s="61">
        <v>23.772891900029737</v>
      </c>
      <c r="D1132" s="62">
        <v>0</v>
      </c>
      <c r="E1132" s="62">
        <v>0</v>
      </c>
    </row>
    <row r="1133" spans="1:5">
      <c r="A1133" s="60" t="s">
        <v>1191</v>
      </c>
      <c r="B1133" s="61">
        <v>0</v>
      </c>
      <c r="C1133" s="61">
        <v>23.367515823386242</v>
      </c>
      <c r="D1133" s="62">
        <v>0</v>
      </c>
      <c r="E1133" s="62">
        <v>0</v>
      </c>
    </row>
    <row r="1134" spans="1:5">
      <c r="A1134" s="60" t="s">
        <v>1192</v>
      </c>
      <c r="B1134" s="61">
        <v>0</v>
      </c>
      <c r="C1134" s="61">
        <v>23.630774228735874</v>
      </c>
      <c r="D1134" s="62">
        <v>0</v>
      </c>
      <c r="E1134" s="62">
        <v>0</v>
      </c>
    </row>
    <row r="1135" spans="1:5">
      <c r="A1135" s="60" t="s">
        <v>1193</v>
      </c>
      <c r="B1135" s="61">
        <v>0</v>
      </c>
      <c r="C1135" s="61">
        <v>23.46952977365514</v>
      </c>
      <c r="D1135" s="62">
        <v>0</v>
      </c>
      <c r="E1135" s="62">
        <v>0</v>
      </c>
    </row>
    <row r="1136" spans="1:5">
      <c r="A1136" s="60" t="s">
        <v>1194</v>
      </c>
      <c r="B1136" s="61">
        <v>0</v>
      </c>
      <c r="C1136" s="61">
        <v>24.070559623080104</v>
      </c>
      <c r="D1136" s="62">
        <v>0</v>
      </c>
      <c r="E1136" s="62">
        <v>0</v>
      </c>
    </row>
    <row r="1137" spans="1:5">
      <c r="A1137" s="60" t="s">
        <v>1195</v>
      </c>
      <c r="B1137" s="61">
        <v>0</v>
      </c>
      <c r="C1137" s="61">
        <v>23.313644570468671</v>
      </c>
      <c r="D1137" s="62">
        <v>0</v>
      </c>
      <c r="E1137" s="62">
        <v>0</v>
      </c>
    </row>
    <row r="1138" spans="1:5">
      <c r="A1138" s="60" t="s">
        <v>1196</v>
      </c>
      <c r="B1138" s="61">
        <v>0</v>
      </c>
      <c r="C1138" s="61">
        <v>24.251544461221105</v>
      </c>
      <c r="D1138" s="62">
        <v>0</v>
      </c>
      <c r="E1138" s="62">
        <v>0</v>
      </c>
    </row>
    <row r="1139" spans="1:5">
      <c r="A1139" s="60" t="s">
        <v>1197</v>
      </c>
      <c r="B1139" s="61">
        <v>0</v>
      </c>
      <c r="C1139" s="61">
        <v>23.850534539930475</v>
      </c>
      <c r="D1139" s="62">
        <v>0</v>
      </c>
      <c r="E1139" s="62">
        <v>0</v>
      </c>
    </row>
    <row r="1140" spans="1:5">
      <c r="A1140" s="60" t="s">
        <v>1198</v>
      </c>
      <c r="B1140" s="61">
        <v>0</v>
      </c>
      <c r="C1140" s="61">
        <v>23.035950870635507</v>
      </c>
      <c r="D1140" s="62">
        <v>0</v>
      </c>
      <c r="E1140" s="62">
        <v>0</v>
      </c>
    </row>
    <row r="1141" spans="1:5">
      <c r="A1141" s="60" t="s">
        <v>1199</v>
      </c>
      <c r="B1141" s="61">
        <v>0</v>
      </c>
      <c r="C1141" s="61">
        <v>24.297987686742974</v>
      </c>
      <c r="D1141" s="62">
        <v>0</v>
      </c>
      <c r="E1141" s="62">
        <v>0</v>
      </c>
    </row>
    <row r="1142" spans="1:5">
      <c r="A1142" s="60" t="s">
        <v>1200</v>
      </c>
      <c r="B1142" s="61">
        <v>0</v>
      </c>
      <c r="C1142" s="61">
        <v>24.276093855495507</v>
      </c>
      <c r="D1142" s="62">
        <v>0</v>
      </c>
      <c r="E1142" s="62">
        <v>0</v>
      </c>
    </row>
    <row r="1143" spans="1:5">
      <c r="A1143" s="60" t="s">
        <v>1201</v>
      </c>
      <c r="B1143" s="61">
        <v>0</v>
      </c>
      <c r="C1143" s="61">
        <v>23.948440054932707</v>
      </c>
      <c r="D1143" s="62">
        <v>0</v>
      </c>
      <c r="E1143" s="62">
        <v>0</v>
      </c>
    </row>
    <row r="1144" spans="1:5">
      <c r="A1144" s="60" t="s">
        <v>1202</v>
      </c>
      <c r="B1144" s="61">
        <v>0</v>
      </c>
      <c r="C1144" s="61">
        <v>23.83306996428621</v>
      </c>
      <c r="D1144" s="62">
        <v>0</v>
      </c>
      <c r="E1144" s="62">
        <v>0</v>
      </c>
    </row>
    <row r="1145" spans="1:5">
      <c r="A1145" s="60" t="s">
        <v>1203</v>
      </c>
      <c r="B1145" s="61">
        <v>0</v>
      </c>
      <c r="C1145" s="61">
        <v>23.162347130107339</v>
      </c>
      <c r="D1145" s="62">
        <v>0</v>
      </c>
      <c r="E1145" s="62">
        <v>0</v>
      </c>
    </row>
    <row r="1146" spans="1:5">
      <c r="A1146" s="60" t="s">
        <v>1204</v>
      </c>
      <c r="B1146" s="61">
        <v>0</v>
      </c>
      <c r="C1146" s="61">
        <v>24.203624704921875</v>
      </c>
      <c r="D1146" s="62">
        <v>0</v>
      </c>
      <c r="E1146" s="62">
        <v>0</v>
      </c>
    </row>
    <row r="1147" spans="1:5">
      <c r="A1147" s="60" t="s">
        <v>1205</v>
      </c>
      <c r="B1147" s="61">
        <v>0</v>
      </c>
      <c r="C1147" s="61">
        <v>25.108712184196538</v>
      </c>
      <c r="D1147" s="62">
        <v>0</v>
      </c>
      <c r="E1147" s="62">
        <v>0</v>
      </c>
    </row>
    <row r="1148" spans="1:5">
      <c r="A1148" s="60" t="s">
        <v>1206</v>
      </c>
      <c r="B1148" s="61">
        <v>0</v>
      </c>
      <c r="C1148" s="61">
        <v>23.230699903430505</v>
      </c>
      <c r="D1148" s="62">
        <v>0</v>
      </c>
      <c r="E1148" s="62">
        <v>0</v>
      </c>
    </row>
    <row r="1149" spans="1:5">
      <c r="A1149" s="60" t="s">
        <v>1207</v>
      </c>
      <c r="B1149" s="61">
        <v>0</v>
      </c>
      <c r="C1149" s="61">
        <v>24.362719867199644</v>
      </c>
      <c r="D1149" s="62">
        <v>0</v>
      </c>
      <c r="E1149" s="62">
        <v>0</v>
      </c>
    </row>
    <row r="1150" spans="1:5">
      <c r="A1150" s="60" t="s">
        <v>1208</v>
      </c>
      <c r="B1150" s="61">
        <v>0</v>
      </c>
      <c r="C1150" s="61">
        <v>24.173646665997541</v>
      </c>
      <c r="D1150" s="62">
        <v>0</v>
      </c>
      <c r="E1150" s="62">
        <v>0</v>
      </c>
    </row>
    <row r="1151" spans="1:5">
      <c r="A1151" s="60" t="s">
        <v>1209</v>
      </c>
      <c r="B1151" s="61">
        <v>0</v>
      </c>
      <c r="C1151" s="61">
        <v>24.112826389417808</v>
      </c>
      <c r="D1151" s="62">
        <v>0</v>
      </c>
      <c r="E1151" s="62">
        <v>0</v>
      </c>
    </row>
    <row r="1152" spans="1:5">
      <c r="A1152" s="60" t="s">
        <v>1210</v>
      </c>
      <c r="B1152" s="61">
        <v>0</v>
      </c>
      <c r="C1152" s="61">
        <v>24.711977504912142</v>
      </c>
      <c r="D1152" s="62">
        <v>0</v>
      </c>
      <c r="E1152" s="62">
        <v>0</v>
      </c>
    </row>
    <row r="1153" spans="1:5">
      <c r="A1153" s="60" t="s">
        <v>1211</v>
      </c>
      <c r="B1153" s="61">
        <v>0</v>
      </c>
      <c r="C1153" s="61">
        <v>24.320369396853707</v>
      </c>
      <c r="D1153" s="62">
        <v>0</v>
      </c>
      <c r="E1153" s="62">
        <v>0</v>
      </c>
    </row>
    <row r="1154" spans="1:5">
      <c r="A1154" s="60" t="s">
        <v>1212</v>
      </c>
      <c r="B1154" s="61">
        <v>0</v>
      </c>
      <c r="C1154" s="61">
        <v>24.19994378903391</v>
      </c>
      <c r="D1154" s="62">
        <v>0</v>
      </c>
      <c r="E1154" s="62">
        <v>0</v>
      </c>
    </row>
    <row r="1155" spans="1:5">
      <c r="A1155" s="60" t="s">
        <v>1213</v>
      </c>
      <c r="B1155" s="61">
        <v>0</v>
      </c>
      <c r="C1155" s="61">
        <v>24.605617094391075</v>
      </c>
      <c r="D1155" s="62">
        <v>0</v>
      </c>
      <c r="E1155" s="62">
        <v>0</v>
      </c>
    </row>
    <row r="1156" spans="1:5">
      <c r="A1156" s="60" t="s">
        <v>1214</v>
      </c>
      <c r="B1156" s="61">
        <v>0</v>
      </c>
      <c r="C1156" s="61">
        <v>24.531650224896875</v>
      </c>
      <c r="D1156" s="62">
        <v>0</v>
      </c>
      <c r="E1156" s="62">
        <v>0</v>
      </c>
    </row>
    <row r="1157" spans="1:5">
      <c r="A1157" s="60" t="s">
        <v>1215</v>
      </c>
      <c r="B1157" s="61">
        <v>0</v>
      </c>
      <c r="C1157" s="61">
        <v>24.323296890169871</v>
      </c>
      <c r="D1157" s="62">
        <v>0</v>
      </c>
      <c r="E1157" s="62">
        <v>0</v>
      </c>
    </row>
    <row r="1158" spans="1:5">
      <c r="A1158" s="60" t="s">
        <v>1216</v>
      </c>
      <c r="B1158" s="61">
        <v>0</v>
      </c>
      <c r="C1158" s="61">
        <v>24.547666893717405</v>
      </c>
      <c r="D1158" s="62">
        <v>0</v>
      </c>
      <c r="E1158" s="62">
        <v>0</v>
      </c>
    </row>
    <row r="1159" spans="1:5">
      <c r="A1159" s="60" t="s">
        <v>1217</v>
      </c>
      <c r="B1159" s="61">
        <v>0</v>
      </c>
      <c r="C1159" s="61">
        <v>24.732260592886536</v>
      </c>
      <c r="D1159" s="62">
        <v>0</v>
      </c>
      <c r="E1159" s="62">
        <v>0</v>
      </c>
    </row>
    <row r="1160" spans="1:5">
      <c r="A1160" s="60" t="s">
        <v>1218</v>
      </c>
      <c r="B1160" s="61">
        <v>0</v>
      </c>
      <c r="C1160" s="61">
        <v>24.060879310156007</v>
      </c>
      <c r="D1160" s="62">
        <v>0</v>
      </c>
      <c r="E1160" s="62">
        <v>0</v>
      </c>
    </row>
    <row r="1161" spans="1:5">
      <c r="A1161" s="60" t="s">
        <v>1219</v>
      </c>
      <c r="B1161" s="61">
        <v>0</v>
      </c>
      <c r="C1161" s="61">
        <v>24.718580588396406</v>
      </c>
      <c r="D1161" s="62">
        <v>0</v>
      </c>
      <c r="E1161" s="62">
        <v>0</v>
      </c>
    </row>
    <row r="1162" spans="1:5">
      <c r="A1162" s="60" t="s">
        <v>1220</v>
      </c>
      <c r="B1162" s="61">
        <v>0</v>
      </c>
      <c r="C1162" s="61">
        <v>24.147595854394542</v>
      </c>
      <c r="D1162" s="62">
        <v>0</v>
      </c>
      <c r="E1162" s="62">
        <v>0</v>
      </c>
    </row>
    <row r="1163" spans="1:5">
      <c r="A1163" s="60" t="s">
        <v>1221</v>
      </c>
      <c r="B1163" s="61">
        <v>0</v>
      </c>
      <c r="C1163" s="61">
        <v>24.764897235185341</v>
      </c>
      <c r="D1163" s="62">
        <v>0</v>
      </c>
      <c r="E1163" s="62">
        <v>0</v>
      </c>
    </row>
    <row r="1164" spans="1:5">
      <c r="A1164" s="60" t="s">
        <v>1222</v>
      </c>
      <c r="B1164" s="61">
        <v>0</v>
      </c>
      <c r="C1164" s="61">
        <v>24.598681620292073</v>
      </c>
      <c r="D1164" s="62">
        <v>0</v>
      </c>
      <c r="E1164" s="62">
        <v>0</v>
      </c>
    </row>
    <row r="1165" spans="1:5">
      <c r="A1165" s="60" t="s">
        <v>1223</v>
      </c>
      <c r="B1165" s="61">
        <v>0</v>
      </c>
      <c r="C1165" s="61">
        <v>24.263002521474572</v>
      </c>
      <c r="D1165" s="62">
        <v>0</v>
      </c>
      <c r="E1165" s="62">
        <v>0</v>
      </c>
    </row>
    <row r="1166" spans="1:5">
      <c r="A1166" s="60" t="s">
        <v>1224</v>
      </c>
      <c r="B1166" s="61">
        <v>0</v>
      </c>
      <c r="C1166" s="61">
        <v>25.009989678767241</v>
      </c>
      <c r="D1166" s="62">
        <v>0</v>
      </c>
      <c r="E1166" s="62">
        <v>0</v>
      </c>
    </row>
    <row r="1167" spans="1:5">
      <c r="A1167" s="60" t="s">
        <v>1225</v>
      </c>
      <c r="B1167" s="61">
        <v>0</v>
      </c>
      <c r="C1167" s="61">
        <v>24.488275791208139</v>
      </c>
      <c r="D1167" s="62">
        <v>0</v>
      </c>
      <c r="E1167" s="62">
        <v>0</v>
      </c>
    </row>
    <row r="1168" spans="1:5">
      <c r="A1168" s="60" t="s">
        <v>1226</v>
      </c>
      <c r="B1168" s="61">
        <v>0</v>
      </c>
      <c r="C1168" s="61">
        <v>25.039192767037108</v>
      </c>
      <c r="D1168" s="62">
        <v>0</v>
      </c>
      <c r="E1168" s="62">
        <v>0</v>
      </c>
    </row>
    <row r="1169" spans="1:5">
      <c r="A1169" s="60" t="s">
        <v>1227</v>
      </c>
      <c r="B1169" s="61">
        <v>0</v>
      </c>
      <c r="C1169" s="61">
        <v>25.629716536181274</v>
      </c>
      <c r="D1169" s="62">
        <v>0</v>
      </c>
      <c r="E1169" s="62">
        <v>0</v>
      </c>
    </row>
    <row r="1170" spans="1:5">
      <c r="A1170" s="60" t="s">
        <v>1228</v>
      </c>
      <c r="B1170" s="61">
        <v>0</v>
      </c>
      <c r="C1170" s="61">
        <v>25.664688378642641</v>
      </c>
      <c r="D1170" s="62">
        <v>0</v>
      </c>
      <c r="E1170" s="62">
        <v>0</v>
      </c>
    </row>
    <row r="1171" spans="1:5">
      <c r="A1171" s="60" t="s">
        <v>1229</v>
      </c>
      <c r="B1171" s="61">
        <v>0</v>
      </c>
      <c r="C1171" s="61">
        <v>24.840605931092441</v>
      </c>
      <c r="D1171" s="62">
        <v>0</v>
      </c>
      <c r="E1171" s="62">
        <v>0</v>
      </c>
    </row>
    <row r="1172" spans="1:5">
      <c r="A1172" s="60" t="s">
        <v>1228</v>
      </c>
      <c r="B1172" s="61">
        <v>0</v>
      </c>
      <c r="C1172" s="61">
        <v>25.978677532272371</v>
      </c>
      <c r="D1172" s="62">
        <v>0</v>
      </c>
      <c r="E1172" s="62">
        <v>0</v>
      </c>
    </row>
    <row r="1173" spans="1:5">
      <c r="A1173" s="60" t="s">
        <v>1228</v>
      </c>
      <c r="B1173" s="61">
        <v>0</v>
      </c>
      <c r="C1173" s="61">
        <v>25.948463442632242</v>
      </c>
      <c r="D1173" s="62">
        <v>0</v>
      </c>
      <c r="E1173" s="62">
        <v>0</v>
      </c>
    </row>
    <row r="1174" spans="1:5">
      <c r="A1174" s="60" t="s">
        <v>1230</v>
      </c>
      <c r="B1174" s="61">
        <v>0</v>
      </c>
      <c r="C1174" s="61">
        <v>26.680579267158709</v>
      </c>
      <c r="D1174" s="62">
        <v>0</v>
      </c>
      <c r="E1174" s="62">
        <v>0</v>
      </c>
    </row>
    <row r="1175" spans="1:5">
      <c r="A1175" s="60" t="s">
        <v>1231</v>
      </c>
      <c r="B1175" s="61">
        <v>22.236173012929665</v>
      </c>
      <c r="C1175" s="61">
        <v>0</v>
      </c>
      <c r="D1175" s="62">
        <v>0</v>
      </c>
      <c r="E1175" s="62">
        <v>0</v>
      </c>
    </row>
    <row r="1176" spans="1:5">
      <c r="A1176" s="60" t="s">
        <v>1232</v>
      </c>
      <c r="B1176" s="61">
        <v>25.72351914613326</v>
      </c>
      <c r="C1176" s="61">
        <v>0</v>
      </c>
      <c r="D1176" s="62">
        <v>0</v>
      </c>
      <c r="E1176" s="62">
        <v>0</v>
      </c>
    </row>
    <row r="1177" spans="1:5">
      <c r="A1177" s="60" t="s">
        <v>1233</v>
      </c>
      <c r="B1177" s="61">
        <v>25.318383933105327</v>
      </c>
      <c r="C1177" s="61">
        <v>0</v>
      </c>
      <c r="D1177" s="62">
        <v>0</v>
      </c>
      <c r="E1177" s="62">
        <v>0</v>
      </c>
    </row>
    <row r="1178" spans="1:5">
      <c r="A1178" s="60" t="s">
        <v>1234</v>
      </c>
      <c r="B1178" s="61">
        <v>24.312990599325662</v>
      </c>
      <c r="C1178" s="61">
        <v>0</v>
      </c>
      <c r="D1178" s="62">
        <v>0</v>
      </c>
      <c r="E1178" s="62">
        <v>0</v>
      </c>
    </row>
    <row r="1179" spans="1:5">
      <c r="A1179" s="60" t="s">
        <v>1235</v>
      </c>
      <c r="B1179" s="61">
        <v>24.292620455823794</v>
      </c>
      <c r="C1179" s="61">
        <v>0</v>
      </c>
      <c r="D1179" s="62">
        <v>0</v>
      </c>
      <c r="E1179" s="62">
        <v>0</v>
      </c>
    </row>
    <row r="1180" spans="1:5">
      <c r="A1180" s="60" t="s">
        <v>1236</v>
      </c>
      <c r="B1180" s="61">
        <v>24.014542249443863</v>
      </c>
      <c r="C1180" s="61">
        <v>0</v>
      </c>
      <c r="D1180" s="62">
        <v>0</v>
      </c>
      <c r="E1180" s="62">
        <v>0</v>
      </c>
    </row>
    <row r="1181" spans="1:5">
      <c r="A1181" s="60" t="s">
        <v>1237</v>
      </c>
      <c r="B1181" s="61">
        <v>24.504877512265427</v>
      </c>
      <c r="C1181" s="61">
        <v>0</v>
      </c>
      <c r="D1181" s="62">
        <v>0</v>
      </c>
      <c r="E1181" s="62">
        <v>0</v>
      </c>
    </row>
    <row r="1182" spans="1:5">
      <c r="A1182" s="60" t="s">
        <v>1238</v>
      </c>
      <c r="B1182" s="61">
        <v>23.700711450917662</v>
      </c>
      <c r="C1182" s="61">
        <v>0</v>
      </c>
      <c r="D1182" s="62">
        <v>0</v>
      </c>
      <c r="E1182" s="62">
        <v>0</v>
      </c>
    </row>
    <row r="1183" spans="1:5">
      <c r="A1183" s="60" t="s">
        <v>1239</v>
      </c>
      <c r="B1183" s="61">
        <v>22.974563617980227</v>
      </c>
      <c r="C1183" s="61">
        <v>0</v>
      </c>
      <c r="D1183" s="62">
        <v>0</v>
      </c>
      <c r="E1183" s="62">
        <v>0</v>
      </c>
    </row>
    <row r="1184" spans="1:5">
      <c r="A1184" s="60" t="s">
        <v>1240</v>
      </c>
      <c r="B1184" s="61">
        <v>22.951706470019065</v>
      </c>
      <c r="C1184" s="61">
        <v>0</v>
      </c>
      <c r="D1184" s="62">
        <v>0</v>
      </c>
      <c r="E1184" s="62">
        <v>0</v>
      </c>
    </row>
    <row r="1185" spans="1:5">
      <c r="A1185" s="60" t="s">
        <v>1241</v>
      </c>
      <c r="B1185" s="61">
        <v>23.160708631284663</v>
      </c>
      <c r="C1185" s="61">
        <v>0</v>
      </c>
      <c r="D1185" s="62">
        <v>0</v>
      </c>
      <c r="E1185" s="62">
        <v>0</v>
      </c>
    </row>
    <row r="1186" spans="1:5">
      <c r="A1186" s="60" t="s">
        <v>1242</v>
      </c>
      <c r="B1186" s="61">
        <v>23.052371080079457</v>
      </c>
      <c r="C1186" s="61">
        <v>0</v>
      </c>
      <c r="D1186" s="62">
        <v>0</v>
      </c>
      <c r="E1186" s="62">
        <v>0</v>
      </c>
    </row>
    <row r="1187" spans="1:5">
      <c r="A1187" s="60" t="s">
        <v>1243</v>
      </c>
      <c r="B1187" s="61">
        <v>23.415551461669327</v>
      </c>
      <c r="C1187" s="61">
        <v>0</v>
      </c>
      <c r="D1187" s="62">
        <v>0</v>
      </c>
      <c r="E1187" s="62">
        <v>0</v>
      </c>
    </row>
    <row r="1188" spans="1:5">
      <c r="A1188" s="60" t="s">
        <v>1244</v>
      </c>
      <c r="B1188" s="61">
        <v>23.672772847768197</v>
      </c>
      <c r="C1188" s="61">
        <v>0</v>
      </c>
      <c r="D1188" s="62">
        <v>0</v>
      </c>
      <c r="E1188" s="62">
        <v>0</v>
      </c>
    </row>
    <row r="1189" spans="1:5">
      <c r="A1189" s="60" t="s">
        <v>1245</v>
      </c>
      <c r="B1189" s="61">
        <v>23.242322704468663</v>
      </c>
      <c r="C1189" s="61">
        <v>0</v>
      </c>
      <c r="D1189" s="62">
        <v>0</v>
      </c>
      <c r="E1189" s="62">
        <v>0</v>
      </c>
    </row>
    <row r="1190" spans="1:5">
      <c r="A1190" s="60" t="s">
        <v>1246</v>
      </c>
      <c r="B1190" s="61">
        <v>22.597566213272795</v>
      </c>
      <c r="C1190" s="61">
        <v>0</v>
      </c>
      <c r="D1190" s="62">
        <v>0</v>
      </c>
      <c r="E1190" s="62">
        <v>0</v>
      </c>
    </row>
    <row r="1191" spans="1:5">
      <c r="A1191" s="60" t="s">
        <v>1247</v>
      </c>
      <c r="B1191" s="61">
        <v>24.623666532863428</v>
      </c>
      <c r="C1191" s="61">
        <v>0</v>
      </c>
      <c r="D1191" s="62">
        <v>0</v>
      </c>
      <c r="E1191" s="62">
        <v>0</v>
      </c>
    </row>
    <row r="1192" spans="1:5">
      <c r="A1192" s="60" t="s">
        <v>1248</v>
      </c>
      <c r="B1192" s="61">
        <v>22.99367470815206</v>
      </c>
      <c r="C1192" s="61">
        <v>0</v>
      </c>
      <c r="D1192" s="62">
        <v>0</v>
      </c>
      <c r="E1192" s="62">
        <v>0</v>
      </c>
    </row>
    <row r="1193" spans="1:5">
      <c r="A1193" s="60" t="s">
        <v>1249</v>
      </c>
      <c r="B1193" s="61">
        <v>22.224270132627897</v>
      </c>
      <c r="C1193" s="61">
        <v>0</v>
      </c>
      <c r="D1193" s="62">
        <v>0</v>
      </c>
      <c r="E1193" s="62">
        <v>0</v>
      </c>
    </row>
    <row r="1194" spans="1:5">
      <c r="A1194" s="60" t="s">
        <v>1250</v>
      </c>
      <c r="B1194" s="61">
        <v>26.398544662707625</v>
      </c>
      <c r="C1194" s="61">
        <v>0</v>
      </c>
      <c r="D1194" s="62">
        <v>0</v>
      </c>
      <c r="E1194" s="62">
        <v>0</v>
      </c>
    </row>
    <row r="1195" spans="1:5">
      <c r="A1195" s="60" t="s">
        <v>1251</v>
      </c>
      <c r="B1195" s="61">
        <v>22.049903237430595</v>
      </c>
      <c r="C1195" s="61">
        <v>0</v>
      </c>
      <c r="D1195" s="62">
        <v>0</v>
      </c>
      <c r="E1195" s="62">
        <v>0</v>
      </c>
    </row>
    <row r="1196" spans="1:5">
      <c r="A1196" s="60" t="s">
        <v>1252</v>
      </c>
      <c r="B1196" s="61">
        <v>22.450446552318198</v>
      </c>
      <c r="C1196" s="61">
        <v>0</v>
      </c>
      <c r="D1196" s="62">
        <v>0</v>
      </c>
      <c r="E1196" s="62">
        <v>0</v>
      </c>
    </row>
    <row r="1197" spans="1:5">
      <c r="A1197" s="60" t="s">
        <v>1253</v>
      </c>
      <c r="B1197" s="61">
        <v>23.190822813868692</v>
      </c>
      <c r="C1197" s="61">
        <v>0</v>
      </c>
      <c r="D1197" s="62">
        <v>0</v>
      </c>
      <c r="E1197" s="62">
        <v>0</v>
      </c>
    </row>
    <row r="1198" spans="1:5">
      <c r="A1198" s="60" t="s">
        <v>1254</v>
      </c>
      <c r="B1198" s="61">
        <v>23.909629561547661</v>
      </c>
      <c r="C1198" s="61">
        <v>0</v>
      </c>
      <c r="D1198" s="62">
        <v>0</v>
      </c>
      <c r="E1198" s="62">
        <v>0</v>
      </c>
    </row>
    <row r="1199" spans="1:5">
      <c r="A1199" s="60" t="s">
        <v>1255</v>
      </c>
      <c r="B1199" s="61">
        <v>23.610637174569792</v>
      </c>
      <c r="C1199" s="61">
        <v>0</v>
      </c>
      <c r="D1199" s="62">
        <v>0</v>
      </c>
      <c r="E1199" s="62">
        <v>0</v>
      </c>
    </row>
    <row r="1200" spans="1:5">
      <c r="A1200" s="60" t="s">
        <v>1256</v>
      </c>
      <c r="B1200" s="61">
        <v>23.079360635426465</v>
      </c>
      <c r="C1200" s="61">
        <v>0</v>
      </c>
      <c r="D1200" s="62">
        <v>0</v>
      </c>
      <c r="E1200" s="62">
        <v>0</v>
      </c>
    </row>
    <row r="1201" spans="1:5">
      <c r="A1201" s="60" t="s">
        <v>1257</v>
      </c>
      <c r="B1201" s="61">
        <v>22.431956631694494</v>
      </c>
      <c r="C1201" s="61">
        <v>0</v>
      </c>
      <c r="D1201" s="62">
        <v>0</v>
      </c>
      <c r="E1201" s="62">
        <v>0</v>
      </c>
    </row>
    <row r="1202" spans="1:5">
      <c r="A1202" s="60" t="s">
        <v>1258</v>
      </c>
      <c r="B1202" s="61">
        <v>22.690253081782661</v>
      </c>
      <c r="C1202" s="61">
        <v>0</v>
      </c>
      <c r="D1202" s="62">
        <v>0</v>
      </c>
      <c r="E1202" s="62">
        <v>0</v>
      </c>
    </row>
    <row r="1203" spans="1:5">
      <c r="A1203" s="60" t="s">
        <v>1259</v>
      </c>
      <c r="B1203" s="61">
        <v>22.623243401243229</v>
      </c>
      <c r="C1203" s="61">
        <v>0</v>
      </c>
      <c r="D1203" s="62">
        <v>0</v>
      </c>
      <c r="E1203" s="62">
        <v>0</v>
      </c>
    </row>
    <row r="1204" spans="1:5">
      <c r="A1204" s="60" t="s">
        <v>1260</v>
      </c>
      <c r="B1204" s="61">
        <v>23.131190571637362</v>
      </c>
      <c r="C1204" s="61">
        <v>0</v>
      </c>
      <c r="D1204" s="62">
        <v>0</v>
      </c>
      <c r="E1204" s="62">
        <v>0</v>
      </c>
    </row>
    <row r="1205" spans="1:5">
      <c r="A1205" s="60" t="s">
        <v>1261</v>
      </c>
      <c r="B1205" s="61">
        <v>23.527888936676661</v>
      </c>
      <c r="C1205" s="61">
        <v>0</v>
      </c>
      <c r="D1205" s="62">
        <v>0</v>
      </c>
      <c r="E1205" s="62">
        <v>0</v>
      </c>
    </row>
    <row r="1206" spans="1:5">
      <c r="A1206" s="60" t="s">
        <v>1262</v>
      </c>
      <c r="B1206" s="61">
        <v>22.540673005945532</v>
      </c>
      <c r="C1206" s="61">
        <v>0</v>
      </c>
      <c r="D1206" s="62">
        <v>0</v>
      </c>
      <c r="E1206" s="62">
        <v>0</v>
      </c>
    </row>
    <row r="1207" spans="1:5">
      <c r="A1207" s="60" t="s">
        <v>1263</v>
      </c>
      <c r="B1207" s="61">
        <v>23.328185310356599</v>
      </c>
      <c r="C1207" s="61">
        <v>0</v>
      </c>
      <c r="D1207" s="62">
        <v>0</v>
      </c>
      <c r="E1207" s="62">
        <v>0</v>
      </c>
    </row>
    <row r="1208" spans="1:5">
      <c r="A1208" s="60" t="s">
        <v>1264</v>
      </c>
      <c r="B1208" s="61">
        <v>22.535599841445961</v>
      </c>
      <c r="C1208" s="61">
        <v>0</v>
      </c>
      <c r="D1208" s="62">
        <v>0</v>
      </c>
      <c r="E1208" s="62">
        <v>0</v>
      </c>
    </row>
    <row r="1209" spans="1:5">
      <c r="A1209" s="60" t="s">
        <v>1265</v>
      </c>
      <c r="B1209" s="61">
        <v>23.316645690619396</v>
      </c>
      <c r="C1209" s="61">
        <v>0</v>
      </c>
      <c r="D1209" s="62">
        <v>0</v>
      </c>
      <c r="E1209" s="62">
        <v>0</v>
      </c>
    </row>
    <row r="1210" spans="1:5">
      <c r="A1210" s="60" t="s">
        <v>1266</v>
      </c>
      <c r="B1210" s="61">
        <v>22.663490757256358</v>
      </c>
      <c r="C1210" s="61">
        <v>0</v>
      </c>
      <c r="D1210" s="62">
        <v>0</v>
      </c>
      <c r="E1210" s="62">
        <v>0</v>
      </c>
    </row>
    <row r="1211" spans="1:5">
      <c r="A1211" s="60" t="s">
        <v>1267</v>
      </c>
      <c r="B1211" s="61">
        <v>23.591642557332932</v>
      </c>
      <c r="C1211" s="61">
        <v>0</v>
      </c>
      <c r="D1211" s="62">
        <v>0</v>
      </c>
      <c r="E1211" s="62">
        <v>0</v>
      </c>
    </row>
    <row r="1212" spans="1:5">
      <c r="A1212" s="60" t="s">
        <v>1268</v>
      </c>
      <c r="B1212" s="61">
        <v>23.280723551450794</v>
      </c>
      <c r="C1212" s="61">
        <v>0</v>
      </c>
      <c r="D1212" s="62">
        <v>0</v>
      </c>
      <c r="E1212" s="62">
        <v>0</v>
      </c>
    </row>
    <row r="1213" spans="1:5">
      <c r="A1213" s="60" t="s">
        <v>1269</v>
      </c>
      <c r="B1213" s="61">
        <v>22.51702953785956</v>
      </c>
      <c r="C1213" s="61">
        <v>0</v>
      </c>
      <c r="D1213" s="62">
        <v>0</v>
      </c>
      <c r="E1213" s="62">
        <v>0</v>
      </c>
    </row>
    <row r="1214" spans="1:5">
      <c r="A1214" s="60" t="s">
        <v>1270</v>
      </c>
      <c r="B1214" s="61">
        <v>23.144138981984195</v>
      </c>
      <c r="C1214" s="61">
        <v>0</v>
      </c>
      <c r="D1214" s="62">
        <v>0</v>
      </c>
      <c r="E1214" s="62">
        <v>0</v>
      </c>
    </row>
    <row r="1215" spans="1:5">
      <c r="A1215" s="60" t="s">
        <v>1271</v>
      </c>
      <c r="B1215" s="61">
        <v>21.999573548285962</v>
      </c>
      <c r="C1215" s="61">
        <v>0</v>
      </c>
      <c r="D1215" s="62">
        <v>0</v>
      </c>
      <c r="E1215" s="62">
        <v>0</v>
      </c>
    </row>
    <row r="1216" spans="1:5">
      <c r="A1216" s="60" t="s">
        <v>1272</v>
      </c>
      <c r="B1216" s="61">
        <v>22.529295956807697</v>
      </c>
      <c r="C1216" s="61">
        <v>0</v>
      </c>
      <c r="D1216" s="62">
        <v>0</v>
      </c>
      <c r="E1216" s="62">
        <v>0</v>
      </c>
    </row>
    <row r="1217" spans="1:5">
      <c r="A1217" s="60" t="s">
        <v>1273</v>
      </c>
      <c r="B1217" s="61">
        <v>21.923634162130796</v>
      </c>
      <c r="C1217" s="61">
        <v>0</v>
      </c>
      <c r="D1217" s="62">
        <v>0</v>
      </c>
      <c r="E1217" s="62">
        <v>0</v>
      </c>
    </row>
    <row r="1218" spans="1:5">
      <c r="A1218" s="60" t="s">
        <v>1274</v>
      </c>
      <c r="B1218" s="61">
        <v>23.519297938842925</v>
      </c>
      <c r="C1218" s="61">
        <v>0</v>
      </c>
      <c r="D1218" s="62">
        <v>0</v>
      </c>
      <c r="E1218" s="62">
        <v>0</v>
      </c>
    </row>
    <row r="1219" spans="1:5">
      <c r="A1219" s="60" t="s">
        <v>1275</v>
      </c>
      <c r="B1219" s="61">
        <v>22.266066241173196</v>
      </c>
      <c r="C1219" s="61">
        <v>0</v>
      </c>
      <c r="D1219" s="62">
        <v>0</v>
      </c>
      <c r="E1219" s="62">
        <v>0</v>
      </c>
    </row>
    <row r="1220" spans="1:5">
      <c r="A1220" s="60" t="s">
        <v>1276</v>
      </c>
      <c r="B1220" s="61">
        <v>22.608694078984197</v>
      </c>
      <c r="C1220" s="61">
        <v>0</v>
      </c>
      <c r="D1220" s="62">
        <v>0</v>
      </c>
      <c r="E1220" s="62">
        <v>0</v>
      </c>
    </row>
    <row r="1221" spans="1:5">
      <c r="A1221" s="60" t="s">
        <v>1277</v>
      </c>
      <c r="B1221" s="61">
        <v>23.808417429046028</v>
      </c>
      <c r="C1221" s="61">
        <v>0</v>
      </c>
      <c r="D1221" s="62">
        <v>0</v>
      </c>
      <c r="E1221" s="62">
        <v>0</v>
      </c>
    </row>
    <row r="1222" spans="1:5">
      <c r="A1222" s="60" t="s">
        <v>1278</v>
      </c>
      <c r="B1222" s="61">
        <v>22.608012203511496</v>
      </c>
      <c r="C1222" s="61">
        <v>0</v>
      </c>
      <c r="D1222" s="62">
        <v>0</v>
      </c>
      <c r="E1222" s="62">
        <v>0</v>
      </c>
    </row>
    <row r="1223" spans="1:5">
      <c r="A1223" s="60" t="s">
        <v>1279</v>
      </c>
      <c r="B1223" s="61">
        <v>24.090461780841196</v>
      </c>
      <c r="C1223" s="61">
        <v>0</v>
      </c>
      <c r="D1223" s="62">
        <v>0</v>
      </c>
      <c r="E1223" s="62">
        <v>0</v>
      </c>
    </row>
    <row r="1224" spans="1:5">
      <c r="A1224" s="60" t="s">
        <v>1280</v>
      </c>
      <c r="B1224" s="61">
        <v>22.345066809186893</v>
      </c>
      <c r="C1224" s="61">
        <v>0</v>
      </c>
      <c r="D1224" s="62">
        <v>0</v>
      </c>
      <c r="E1224" s="62">
        <v>0</v>
      </c>
    </row>
    <row r="1225" spans="1:5">
      <c r="A1225" s="60" t="s">
        <v>1281</v>
      </c>
      <c r="B1225" s="61">
        <v>23.023280013106</v>
      </c>
      <c r="C1225" s="61">
        <v>0</v>
      </c>
      <c r="D1225" s="62">
        <v>0</v>
      </c>
      <c r="E1225" s="62">
        <v>0</v>
      </c>
    </row>
    <row r="1226" spans="1:5">
      <c r="A1226" s="60" t="s">
        <v>1282</v>
      </c>
      <c r="B1226" s="61">
        <v>22.413210423646063</v>
      </c>
      <c r="C1226" s="61">
        <v>0</v>
      </c>
      <c r="D1226" s="62">
        <v>0</v>
      </c>
      <c r="E1226" s="62">
        <v>0</v>
      </c>
    </row>
    <row r="1227" spans="1:5">
      <c r="A1227" s="60" t="s">
        <v>1283</v>
      </c>
      <c r="B1227" s="61">
        <v>20.91554152348116</v>
      </c>
      <c r="C1227" s="61">
        <v>0</v>
      </c>
      <c r="D1227" s="62">
        <v>0</v>
      </c>
      <c r="E1227" s="62">
        <v>0</v>
      </c>
    </row>
    <row r="1228" spans="1:5">
      <c r="A1228" s="60" t="s">
        <v>1284</v>
      </c>
      <c r="B1228" s="61">
        <v>22.194399090773828</v>
      </c>
      <c r="C1228" s="61">
        <v>0</v>
      </c>
      <c r="D1228" s="62">
        <v>0</v>
      </c>
      <c r="E1228" s="62">
        <v>0</v>
      </c>
    </row>
    <row r="1229" spans="1:5">
      <c r="A1229" s="60" t="s">
        <v>1285</v>
      </c>
      <c r="B1229" s="61">
        <v>22.143411093240761</v>
      </c>
      <c r="C1229" s="61">
        <v>0</v>
      </c>
      <c r="D1229" s="62">
        <v>0</v>
      </c>
      <c r="E1229" s="62">
        <v>0</v>
      </c>
    </row>
    <row r="1230" spans="1:5">
      <c r="A1230" s="60" t="s">
        <v>1286</v>
      </c>
      <c r="B1230" s="61">
        <v>20.985646092422062</v>
      </c>
      <c r="C1230" s="61">
        <v>0</v>
      </c>
      <c r="D1230" s="62">
        <v>0</v>
      </c>
      <c r="E1230" s="62">
        <v>0</v>
      </c>
    </row>
    <row r="1231" spans="1:5">
      <c r="A1231" s="60" t="s">
        <v>1287</v>
      </c>
      <c r="B1231" s="61">
        <v>22.620908254480629</v>
      </c>
      <c r="C1231" s="61">
        <v>0</v>
      </c>
      <c r="D1231" s="62">
        <v>0</v>
      </c>
      <c r="E1231" s="62">
        <v>0</v>
      </c>
    </row>
    <row r="1232" spans="1:5">
      <c r="A1232" s="60" t="s">
        <v>1288</v>
      </c>
      <c r="B1232" s="61">
        <v>20.663843567631364</v>
      </c>
      <c r="C1232" s="61">
        <v>0</v>
      </c>
      <c r="D1232" s="62">
        <v>0</v>
      </c>
      <c r="E1232" s="62">
        <v>0</v>
      </c>
    </row>
    <row r="1233" spans="1:5">
      <c r="A1233" s="60" t="s">
        <v>1289</v>
      </c>
      <c r="B1233" s="61">
        <v>25.157699064003861</v>
      </c>
      <c r="C1233" s="61">
        <v>0</v>
      </c>
      <c r="D1233" s="62">
        <v>0</v>
      </c>
      <c r="E1233" s="62">
        <v>0</v>
      </c>
    </row>
    <row r="1234" spans="1:5">
      <c r="A1234" s="60" t="s">
        <v>1290</v>
      </c>
      <c r="B1234" s="61">
        <v>22.366994061098563</v>
      </c>
      <c r="C1234" s="61">
        <v>0</v>
      </c>
      <c r="D1234" s="62">
        <v>0</v>
      </c>
      <c r="E1234" s="62">
        <v>0</v>
      </c>
    </row>
    <row r="1235" spans="1:5">
      <c r="A1235" s="60" t="s">
        <v>1291</v>
      </c>
      <c r="B1235" s="61">
        <v>21.973553571961663</v>
      </c>
      <c r="C1235" s="61">
        <v>0</v>
      </c>
      <c r="D1235" s="62">
        <v>0</v>
      </c>
      <c r="E1235" s="62">
        <v>0</v>
      </c>
    </row>
    <row r="1236" spans="1:5">
      <c r="A1236" s="60" t="s">
        <v>1292</v>
      </c>
      <c r="B1236" s="61">
        <v>21.115327414539063</v>
      </c>
      <c r="C1236" s="61">
        <v>0</v>
      </c>
      <c r="D1236" s="62">
        <v>0</v>
      </c>
      <c r="E1236" s="62">
        <v>0</v>
      </c>
    </row>
    <row r="1237" spans="1:5">
      <c r="A1237" s="60" t="s">
        <v>1293</v>
      </c>
      <c r="B1237" s="61">
        <v>21.642195277723228</v>
      </c>
      <c r="C1237" s="61">
        <v>0</v>
      </c>
      <c r="D1237" s="62">
        <v>0</v>
      </c>
      <c r="E1237" s="62">
        <v>0</v>
      </c>
    </row>
    <row r="1238" spans="1:5">
      <c r="A1238" s="60" t="s">
        <v>1294</v>
      </c>
      <c r="B1238" s="61">
        <v>21.262639692999027</v>
      </c>
      <c r="C1238" s="61">
        <v>0</v>
      </c>
      <c r="D1238" s="62">
        <v>0</v>
      </c>
      <c r="E1238" s="62">
        <v>0</v>
      </c>
    </row>
    <row r="1239" spans="1:5">
      <c r="A1239" s="60" t="s">
        <v>1295</v>
      </c>
      <c r="B1239" s="61">
        <v>23.639908973379999</v>
      </c>
      <c r="C1239" s="61">
        <v>0</v>
      </c>
      <c r="D1239" s="62">
        <v>0</v>
      </c>
      <c r="E1239" s="62">
        <v>0</v>
      </c>
    </row>
    <row r="1240" spans="1:5">
      <c r="A1240" s="60" t="s">
        <v>1296</v>
      </c>
      <c r="B1240" s="61">
        <v>23.250898291424125</v>
      </c>
      <c r="C1240" s="61">
        <v>0</v>
      </c>
      <c r="D1240" s="62">
        <v>0</v>
      </c>
      <c r="E1240" s="62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AL20"/>
  <sheetViews>
    <sheetView zoomScale="130" zoomScaleNormal="130" workbookViewId="0">
      <selection activeCell="E26" sqref="E26"/>
    </sheetView>
  </sheetViews>
  <sheetFormatPr baseColWidth="10" defaultColWidth="8.85546875" defaultRowHeight="15"/>
  <cols>
    <col min="3" max="3" width="17.140625" customWidth="1"/>
  </cols>
  <sheetData>
    <row r="4" spans="3:38">
      <c r="C4" s="5"/>
      <c r="D4" s="140"/>
      <c r="E4" s="140"/>
      <c r="F4" s="140"/>
      <c r="G4" s="140"/>
      <c r="H4" s="140"/>
      <c r="J4" s="140"/>
      <c r="K4" s="140"/>
      <c r="L4" s="140"/>
      <c r="M4" s="140"/>
      <c r="N4" s="140"/>
      <c r="P4" s="140"/>
      <c r="Q4" s="140"/>
      <c r="R4" s="140"/>
      <c r="S4" s="140"/>
      <c r="T4" s="140"/>
      <c r="V4" s="140"/>
      <c r="W4" s="140"/>
      <c r="X4" s="140"/>
      <c r="Y4" s="140"/>
      <c r="Z4" s="140"/>
      <c r="AB4" s="140"/>
      <c r="AC4" s="140"/>
      <c r="AD4" s="140"/>
      <c r="AE4" s="140"/>
      <c r="AF4" s="140"/>
      <c r="AH4" s="140"/>
      <c r="AI4" s="140"/>
      <c r="AJ4" s="140"/>
      <c r="AK4" s="140"/>
      <c r="AL4" s="140"/>
    </row>
    <row r="5" spans="3:38">
      <c r="C5" s="6"/>
      <c r="D5" s="3"/>
      <c r="E5" s="3"/>
      <c r="F5" s="3"/>
      <c r="G5" s="3"/>
      <c r="H5" s="3"/>
      <c r="J5" s="3"/>
      <c r="K5" s="3"/>
      <c r="L5" s="3"/>
      <c r="M5" s="3"/>
      <c r="N5" s="3"/>
      <c r="P5" s="3"/>
      <c r="Q5" s="3"/>
      <c r="R5" s="3"/>
      <c r="S5" s="3"/>
      <c r="T5" s="3"/>
      <c r="V5" s="3"/>
      <c r="W5" s="3"/>
      <c r="X5" s="3"/>
      <c r="Y5" s="3"/>
      <c r="Z5" s="3"/>
      <c r="AB5" s="3"/>
      <c r="AC5" s="3"/>
      <c r="AD5" s="3"/>
      <c r="AE5" s="3"/>
      <c r="AF5" s="3"/>
      <c r="AH5" s="3"/>
      <c r="AI5" s="3"/>
      <c r="AJ5" s="3"/>
      <c r="AK5" s="3"/>
      <c r="AL5" s="3"/>
    </row>
    <row r="6" spans="3:38">
      <c r="C6" s="6"/>
      <c r="D6" s="3"/>
      <c r="E6" s="3"/>
      <c r="F6" s="3"/>
      <c r="G6" s="3"/>
      <c r="H6" s="3"/>
      <c r="J6" s="3"/>
      <c r="K6" s="3"/>
      <c r="L6" s="3"/>
      <c r="M6" s="3"/>
      <c r="N6" s="3"/>
      <c r="P6" s="3"/>
      <c r="Q6" s="3"/>
      <c r="R6" s="3"/>
      <c r="S6" s="3"/>
      <c r="T6" s="3"/>
      <c r="V6" s="3"/>
      <c r="W6" s="3"/>
      <c r="X6" s="3"/>
      <c r="Y6" s="3"/>
      <c r="Z6" s="3"/>
      <c r="AB6" s="3"/>
      <c r="AC6" s="3"/>
      <c r="AD6" s="3"/>
      <c r="AE6" s="3"/>
      <c r="AF6" s="3"/>
      <c r="AH6" s="3"/>
      <c r="AI6" s="3"/>
      <c r="AJ6" s="3"/>
      <c r="AK6" s="3"/>
      <c r="AL6" s="3"/>
    </row>
    <row r="7" spans="3:38">
      <c r="C7" s="6"/>
      <c r="D7" s="3"/>
      <c r="E7" s="3"/>
      <c r="F7" s="3"/>
      <c r="G7" s="3"/>
      <c r="H7" s="3"/>
      <c r="J7" s="3"/>
      <c r="K7" s="3"/>
      <c r="L7" s="3"/>
      <c r="M7" s="3"/>
      <c r="N7" s="3"/>
      <c r="P7" s="3"/>
      <c r="Q7" s="3"/>
      <c r="R7" s="3"/>
      <c r="S7" s="3"/>
      <c r="T7" s="3"/>
      <c r="V7" s="3"/>
      <c r="W7" s="3"/>
      <c r="X7" s="3"/>
      <c r="Y7" s="3"/>
      <c r="Z7" s="3"/>
      <c r="AB7" s="3"/>
      <c r="AC7" s="3"/>
      <c r="AD7" s="3"/>
      <c r="AE7" s="3"/>
      <c r="AF7" s="3"/>
      <c r="AH7" s="3"/>
      <c r="AI7" s="3"/>
      <c r="AJ7" s="3"/>
      <c r="AK7" s="3"/>
      <c r="AL7" s="3"/>
    </row>
    <row r="8" spans="3:38">
      <c r="C8" s="6"/>
      <c r="D8" s="3"/>
      <c r="E8" s="3"/>
      <c r="F8" s="3"/>
      <c r="G8" s="3"/>
      <c r="H8" s="3"/>
      <c r="J8" s="3"/>
      <c r="K8" s="3"/>
      <c r="L8" s="3"/>
      <c r="M8" s="3"/>
      <c r="N8" s="3"/>
      <c r="P8" s="3"/>
      <c r="Q8" s="3"/>
      <c r="R8" s="3"/>
      <c r="S8" s="3"/>
      <c r="T8" s="3"/>
      <c r="V8" s="3"/>
      <c r="W8" s="3"/>
      <c r="X8" s="3"/>
      <c r="Y8" s="3"/>
      <c r="Z8" s="3"/>
      <c r="AB8" s="3"/>
      <c r="AC8" s="3"/>
      <c r="AD8" s="3"/>
      <c r="AE8" s="3"/>
      <c r="AF8" s="3"/>
      <c r="AH8" s="3"/>
      <c r="AI8" s="3"/>
      <c r="AJ8" s="3"/>
      <c r="AK8" s="3"/>
      <c r="AL8" s="3"/>
    </row>
    <row r="9" spans="3:38">
      <c r="C9" s="6"/>
      <c r="D9" s="3"/>
      <c r="E9" s="3"/>
      <c r="F9" s="3"/>
      <c r="G9" s="3"/>
      <c r="H9" s="3"/>
      <c r="J9" s="3"/>
      <c r="K9" s="3"/>
      <c r="L9" s="3"/>
      <c r="M9" s="3"/>
      <c r="N9" s="3"/>
      <c r="P9" s="3"/>
      <c r="Q9" s="3"/>
      <c r="R9" s="3"/>
      <c r="S9" s="3"/>
      <c r="T9" s="3"/>
      <c r="V9" s="3"/>
      <c r="W9" s="3"/>
      <c r="X9" s="3"/>
      <c r="Y9" s="3"/>
      <c r="Z9" s="3"/>
      <c r="AB9" s="3"/>
      <c r="AC9" s="3"/>
      <c r="AD9" s="3"/>
      <c r="AE9" s="3"/>
      <c r="AF9" s="3"/>
      <c r="AH9" s="3"/>
      <c r="AI9" s="3"/>
      <c r="AJ9" s="3"/>
      <c r="AK9" s="3"/>
      <c r="AL9" s="3"/>
    </row>
    <row r="10" spans="3:38">
      <c r="C10" s="6"/>
      <c r="D10" s="3"/>
      <c r="E10" s="3"/>
      <c r="F10" s="3"/>
      <c r="G10" s="3"/>
      <c r="H10" s="3"/>
      <c r="J10" s="3"/>
      <c r="K10" s="3"/>
      <c r="L10" s="3"/>
      <c r="M10" s="3"/>
      <c r="N10" s="3"/>
      <c r="P10" s="3"/>
      <c r="Q10" s="3"/>
      <c r="R10" s="3"/>
      <c r="S10" s="3"/>
      <c r="T10" s="3"/>
      <c r="V10" s="3"/>
      <c r="W10" s="3"/>
      <c r="X10" s="3"/>
      <c r="Y10" s="3"/>
      <c r="Z10" s="3"/>
      <c r="AB10" s="3"/>
      <c r="AC10" s="3"/>
      <c r="AD10" s="3"/>
      <c r="AE10" s="3"/>
      <c r="AF10" s="3"/>
      <c r="AH10" s="3"/>
      <c r="AI10" s="3"/>
      <c r="AJ10" s="3"/>
      <c r="AK10" s="3"/>
      <c r="AL10" s="3"/>
    </row>
    <row r="11" spans="3:38">
      <c r="C11" s="6"/>
      <c r="D11" s="3"/>
      <c r="E11" s="3"/>
      <c r="F11" s="3"/>
      <c r="G11" s="3"/>
      <c r="H11" s="3"/>
      <c r="J11" s="3"/>
      <c r="K11" s="3"/>
      <c r="L11" s="3"/>
      <c r="M11" s="3"/>
      <c r="N11" s="3"/>
      <c r="P11" s="3"/>
      <c r="Q11" s="3"/>
      <c r="R11" s="3"/>
      <c r="S11" s="3"/>
      <c r="T11" s="3"/>
      <c r="V11" s="3"/>
      <c r="W11" s="3"/>
      <c r="X11" s="3"/>
      <c r="Y11" s="3"/>
      <c r="Z11" s="3"/>
      <c r="AB11" s="3"/>
      <c r="AC11" s="3"/>
      <c r="AD11" s="3"/>
      <c r="AE11" s="3"/>
      <c r="AF11" s="3"/>
      <c r="AH11" s="3"/>
      <c r="AI11" s="3"/>
      <c r="AJ11" s="3"/>
      <c r="AK11" s="3"/>
      <c r="AL11" s="3"/>
    </row>
    <row r="17" spans="2:3">
      <c r="B17" s="100">
        <v>1</v>
      </c>
      <c r="C17" t="s">
        <v>1571</v>
      </c>
    </row>
    <row r="18" spans="2:3">
      <c r="B18" s="100">
        <v>2</v>
      </c>
      <c r="C18" t="s">
        <v>1572</v>
      </c>
    </row>
    <row r="19" spans="2:3">
      <c r="B19" s="100">
        <v>3</v>
      </c>
      <c r="C19" t="s">
        <v>1573</v>
      </c>
    </row>
    <row r="20" spans="2:3">
      <c r="B20" s="100">
        <v>4</v>
      </c>
      <c r="C20" t="s">
        <v>1574</v>
      </c>
    </row>
  </sheetData>
  <mergeCells count="6">
    <mergeCell ref="AH4:AL4"/>
    <mergeCell ref="D4:H4"/>
    <mergeCell ref="J4:N4"/>
    <mergeCell ref="P4:T4"/>
    <mergeCell ref="V4:Z4"/>
    <mergeCell ref="AB4:AF4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1:P23"/>
  <sheetViews>
    <sheetView topLeftCell="A7" zoomScale="130" zoomScaleNormal="130" workbookViewId="0">
      <selection activeCell="E47" sqref="E47"/>
    </sheetView>
  </sheetViews>
  <sheetFormatPr baseColWidth="10" defaultColWidth="8.85546875" defaultRowHeight="15"/>
  <cols>
    <col min="3" max="12" width="8.85546875" style="1"/>
  </cols>
  <sheetData>
    <row r="11" spans="15:16">
      <c r="O11" s="100">
        <v>1</v>
      </c>
      <c r="P11" s="124" t="s">
        <v>1575</v>
      </c>
    </row>
    <row r="12" spans="15:16">
      <c r="O12" s="100">
        <v>2</v>
      </c>
      <c r="P12" s="124" t="s">
        <v>1576</v>
      </c>
    </row>
    <row r="13" spans="15:16">
      <c r="O13" s="100">
        <v>3</v>
      </c>
      <c r="P13" s="124" t="s">
        <v>1577</v>
      </c>
    </row>
    <row r="14" spans="15:16">
      <c r="O14" s="100">
        <v>4</v>
      </c>
      <c r="P14" s="124" t="s">
        <v>1578</v>
      </c>
    </row>
    <row r="15" spans="15:16">
      <c r="O15" s="100">
        <v>5</v>
      </c>
      <c r="P15" s="124" t="s">
        <v>1579</v>
      </c>
    </row>
    <row r="16" spans="15:16">
      <c r="O16" s="100">
        <v>6</v>
      </c>
      <c r="P16" s="124" t="s">
        <v>1580</v>
      </c>
    </row>
    <row r="17" spans="15:16">
      <c r="O17" s="100">
        <v>7</v>
      </c>
      <c r="P17" s="124" t="s">
        <v>1581</v>
      </c>
    </row>
    <row r="18" spans="15:16">
      <c r="O18" s="100">
        <v>8</v>
      </c>
      <c r="P18" s="124" t="s">
        <v>1582</v>
      </c>
    </row>
    <row r="19" spans="15:16">
      <c r="O19" s="100">
        <v>9</v>
      </c>
      <c r="P19" s="124" t="s">
        <v>1583</v>
      </c>
    </row>
    <row r="20" spans="15:16">
      <c r="O20" s="100">
        <v>10</v>
      </c>
      <c r="P20" s="124" t="s">
        <v>1584</v>
      </c>
    </row>
    <row r="21" spans="15:16">
      <c r="O21" s="100">
        <v>11</v>
      </c>
      <c r="P21" s="124" t="s">
        <v>1585</v>
      </c>
    </row>
    <row r="22" spans="15:16">
      <c r="O22" s="100">
        <v>12</v>
      </c>
      <c r="P22" s="124" t="s">
        <v>1586</v>
      </c>
    </row>
    <row r="23" spans="15:16">
      <c r="O23" s="100">
        <v>13</v>
      </c>
      <c r="P23" s="124" t="s">
        <v>1587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5:Q20"/>
  <sheetViews>
    <sheetView topLeftCell="A5" zoomScale="130" zoomScaleNormal="130" workbookViewId="0">
      <selection activeCell="G26" sqref="G26"/>
    </sheetView>
  </sheetViews>
  <sheetFormatPr baseColWidth="10" defaultColWidth="8.85546875" defaultRowHeight="15"/>
  <cols>
    <col min="4" max="4" width="8.85546875" style="4"/>
    <col min="17" max="17" width="11.42578125" bestFit="1" customWidth="1"/>
  </cols>
  <sheetData>
    <row r="15" spans="15:17">
      <c r="O15" s="100">
        <v>1</v>
      </c>
      <c r="P15" s="124" t="s">
        <v>1575</v>
      </c>
      <c r="Q15" s="141" t="s">
        <v>1588</v>
      </c>
    </row>
    <row r="16" spans="15:17">
      <c r="O16" s="100">
        <v>2</v>
      </c>
      <c r="P16" s="124" t="s">
        <v>1581</v>
      </c>
      <c r="Q16" s="141"/>
    </row>
    <row r="17" spans="15:17">
      <c r="O17" s="100">
        <v>3</v>
      </c>
      <c r="P17" s="124" t="s">
        <v>1582</v>
      </c>
      <c r="Q17" s="141"/>
    </row>
    <row r="18" spans="15:17">
      <c r="O18" s="100">
        <v>4</v>
      </c>
      <c r="P18" s="124" t="s">
        <v>1575</v>
      </c>
      <c r="Q18" s="141" t="s">
        <v>1574</v>
      </c>
    </row>
    <row r="19" spans="15:17">
      <c r="O19" s="100">
        <v>5</v>
      </c>
      <c r="P19" s="124" t="s">
        <v>1581</v>
      </c>
      <c r="Q19" s="141"/>
    </row>
    <row r="20" spans="15:17">
      <c r="O20" s="100">
        <v>6</v>
      </c>
      <c r="P20" s="124" t="s">
        <v>1582</v>
      </c>
      <c r="Q20" s="141"/>
    </row>
  </sheetData>
  <mergeCells count="2">
    <mergeCell ref="Q15:Q17"/>
    <mergeCell ref="Q18:Q20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N11:P13"/>
  <sheetViews>
    <sheetView topLeftCell="G1" zoomScale="160" zoomScaleNormal="160" workbookViewId="0">
      <selection activeCell="D3" sqref="D3"/>
    </sheetView>
  </sheetViews>
  <sheetFormatPr baseColWidth="10" defaultRowHeight="15"/>
  <cols>
    <col min="15" max="15" width="22" bestFit="1" customWidth="1"/>
    <col min="16" max="16" width="17.7109375" bestFit="1" customWidth="1"/>
  </cols>
  <sheetData>
    <row r="11" spans="14:16">
      <c r="N11" s="100">
        <v>1</v>
      </c>
      <c r="O11" s="124" t="s">
        <v>1589</v>
      </c>
      <c r="P11" s="141" t="s">
        <v>1592</v>
      </c>
    </row>
    <row r="12" spans="14:16">
      <c r="N12" s="100">
        <v>2</v>
      </c>
      <c r="O12" s="124" t="s">
        <v>1590</v>
      </c>
      <c r="P12" s="141"/>
    </row>
    <row r="13" spans="14:16">
      <c r="N13" s="100">
        <v>3</v>
      </c>
      <c r="O13" s="124" t="s">
        <v>1591</v>
      </c>
    </row>
  </sheetData>
  <mergeCells count="1">
    <mergeCell ref="P11:P12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O10"/>
  <sheetViews>
    <sheetView zoomScaleNormal="100" workbookViewId="0">
      <selection activeCell="I10" sqref="I10"/>
    </sheetView>
  </sheetViews>
  <sheetFormatPr baseColWidth="10" defaultRowHeight="15"/>
  <cols>
    <col min="2" max="2" width="2.140625" bestFit="1" customWidth="1"/>
    <col min="3" max="3" width="7.85546875" bestFit="1" customWidth="1"/>
    <col min="4" max="4" width="12.7109375" bestFit="1" customWidth="1"/>
    <col min="5" max="5" width="7.7109375" bestFit="1" customWidth="1"/>
    <col min="6" max="6" width="15.42578125" bestFit="1" customWidth="1"/>
    <col min="13" max="13" width="2" bestFit="1" customWidth="1"/>
    <col min="14" max="14" width="22" bestFit="1" customWidth="1"/>
    <col min="15" max="16" width="17.7109375" bestFit="1" customWidth="1"/>
  </cols>
  <sheetData>
    <row r="4" spans="2:15">
      <c r="B4" s="104" t="s">
        <v>6</v>
      </c>
      <c r="C4" s="104" t="s">
        <v>18</v>
      </c>
      <c r="D4" s="104" t="s">
        <v>25</v>
      </c>
      <c r="E4" s="104" t="s">
        <v>1595</v>
      </c>
      <c r="F4" s="104" t="s">
        <v>1600</v>
      </c>
    </row>
    <row r="5" spans="2:15">
      <c r="B5" s="65">
        <v>1</v>
      </c>
      <c r="C5" s="14">
        <v>3260</v>
      </c>
      <c r="D5" s="14">
        <v>2081</v>
      </c>
      <c r="E5" s="14">
        <v>1891.5</v>
      </c>
      <c r="F5" s="14">
        <v>1086</v>
      </c>
    </row>
    <row r="6" spans="2:15">
      <c r="B6" s="65">
        <v>2</v>
      </c>
      <c r="C6" s="14">
        <v>2402</v>
      </c>
      <c r="D6" s="14">
        <v>727</v>
      </c>
      <c r="E6" s="14">
        <v>972</v>
      </c>
      <c r="F6" s="14">
        <v>903</v>
      </c>
    </row>
    <row r="7" spans="2:15">
      <c r="B7" s="65">
        <v>3</v>
      </c>
      <c r="C7" s="14">
        <v>2501</v>
      </c>
      <c r="D7" s="14">
        <v>679</v>
      </c>
      <c r="E7" s="14">
        <v>1300</v>
      </c>
      <c r="F7" s="14">
        <v>976</v>
      </c>
    </row>
    <row r="8" spans="2:15">
      <c r="M8" s="100"/>
      <c r="N8" s="105"/>
      <c r="O8" s="141"/>
    </row>
    <row r="9" spans="2:15">
      <c r="M9" s="100"/>
      <c r="N9" s="105"/>
      <c r="O9" s="141"/>
    </row>
    <row r="10" spans="2:15">
      <c r="M10" s="100"/>
      <c r="N10" s="105"/>
    </row>
  </sheetData>
  <mergeCells count="1">
    <mergeCell ref="O8:O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7:K9"/>
  <sheetViews>
    <sheetView zoomScale="66" zoomScaleNormal="66" workbookViewId="0">
      <selection activeCell="K18" sqref="K18"/>
    </sheetView>
  </sheetViews>
  <sheetFormatPr baseColWidth="10" defaultRowHeight="15"/>
  <sheetData>
    <row r="7" spans="10:11">
      <c r="J7" s="100">
        <v>1</v>
      </c>
      <c r="K7" t="s">
        <v>1593</v>
      </c>
    </row>
    <row r="8" spans="10:11">
      <c r="J8" s="100">
        <v>2</v>
      </c>
      <c r="K8" t="s">
        <v>1594</v>
      </c>
    </row>
    <row r="9" spans="10:11">
      <c r="J9" s="100">
        <v>3</v>
      </c>
      <c r="K9" t="s">
        <v>1595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10"/>
  <sheetViews>
    <sheetView zoomScaleNormal="100" workbookViewId="0">
      <selection activeCell="C3" sqref="C3:D3"/>
    </sheetView>
  </sheetViews>
  <sheetFormatPr baseColWidth="10" defaultRowHeight="15"/>
  <cols>
    <col min="2" max="2" width="2.140625" bestFit="1" customWidth="1"/>
    <col min="3" max="3" width="11.85546875" bestFit="1" customWidth="1"/>
    <col min="4" max="4" width="12.7109375" bestFit="1" customWidth="1"/>
    <col min="5" max="5" width="11.85546875" bestFit="1" customWidth="1"/>
    <col min="6" max="6" width="15.42578125" bestFit="1" customWidth="1"/>
    <col min="13" max="13" width="2" bestFit="1" customWidth="1"/>
    <col min="14" max="14" width="22" bestFit="1" customWidth="1"/>
    <col min="15" max="16" width="17.7109375" bestFit="1" customWidth="1"/>
  </cols>
  <sheetData>
    <row r="3" spans="2:15">
      <c r="C3" s="142" t="s">
        <v>1598</v>
      </c>
      <c r="D3" s="143"/>
      <c r="E3" s="142" t="s">
        <v>1599</v>
      </c>
      <c r="F3" s="143"/>
    </row>
    <row r="4" spans="2:15">
      <c r="B4" s="104" t="s">
        <v>6</v>
      </c>
      <c r="C4" s="104" t="s">
        <v>1617</v>
      </c>
      <c r="D4" s="104" t="s">
        <v>1616</v>
      </c>
      <c r="E4" s="104" t="s">
        <v>1617</v>
      </c>
      <c r="F4" s="104" t="s">
        <v>1616</v>
      </c>
    </row>
    <row r="5" spans="2:15">
      <c r="B5" s="65">
        <v>1</v>
      </c>
      <c r="C5" s="14">
        <v>1584</v>
      </c>
      <c r="D5" s="14">
        <v>2638</v>
      </c>
      <c r="E5" s="14">
        <v>2407</v>
      </c>
      <c r="F5" s="14">
        <v>2064</v>
      </c>
    </row>
    <row r="6" spans="2:15">
      <c r="B6" s="65">
        <v>2</v>
      </c>
      <c r="C6" s="14">
        <v>3659.67</v>
      </c>
      <c r="D6" s="14">
        <v>4241.13</v>
      </c>
      <c r="E6" s="14">
        <v>1746.17</v>
      </c>
      <c r="F6" s="14">
        <v>1347.21</v>
      </c>
    </row>
    <row r="7" spans="2:15">
      <c r="B7" s="65">
        <v>3</v>
      </c>
      <c r="C7" s="14">
        <v>3483.59</v>
      </c>
      <c r="D7" s="14">
        <v>4065.83</v>
      </c>
      <c r="E7" s="14">
        <v>1625.21</v>
      </c>
      <c r="F7" s="14">
        <v>1380.11</v>
      </c>
    </row>
    <row r="8" spans="2:15">
      <c r="M8" s="100"/>
      <c r="N8" s="105"/>
      <c r="O8" s="141"/>
    </row>
    <row r="9" spans="2:15">
      <c r="M9" s="100"/>
      <c r="N9" s="105"/>
      <c r="O9" s="141"/>
    </row>
    <row r="10" spans="2:15">
      <c r="M10" s="100"/>
      <c r="N10" s="105"/>
    </row>
  </sheetData>
  <mergeCells count="3">
    <mergeCell ref="O8:O9"/>
    <mergeCell ref="C3:D3"/>
    <mergeCell ref="E3:F3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9:J12"/>
  <sheetViews>
    <sheetView zoomScale="112" zoomScaleNormal="112" workbookViewId="0">
      <selection activeCell="G24" sqref="G24"/>
    </sheetView>
  </sheetViews>
  <sheetFormatPr baseColWidth="10" defaultRowHeight="15"/>
  <sheetData>
    <row r="9" spans="8:10">
      <c r="H9" s="100">
        <v>1</v>
      </c>
      <c r="I9" s="4" t="s">
        <v>1596</v>
      </c>
      <c r="J9" s="141" t="s">
        <v>1598</v>
      </c>
    </row>
    <row r="10" spans="8:10">
      <c r="H10" s="100">
        <v>2</v>
      </c>
      <c r="I10" s="4" t="s">
        <v>1597</v>
      </c>
      <c r="J10" s="141"/>
    </row>
    <row r="11" spans="8:10">
      <c r="H11" s="100">
        <v>3</v>
      </c>
      <c r="I11" s="4" t="s">
        <v>1596</v>
      </c>
      <c r="J11" s="141" t="s">
        <v>1599</v>
      </c>
    </row>
    <row r="12" spans="8:10">
      <c r="H12" s="100">
        <v>4</v>
      </c>
      <c r="I12" s="4" t="s">
        <v>1597</v>
      </c>
      <c r="J12" s="141"/>
    </row>
  </sheetData>
  <mergeCells count="2">
    <mergeCell ref="J9:J10"/>
    <mergeCell ref="J11:J12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M8:N10"/>
  <sheetViews>
    <sheetView zoomScale="51" zoomScaleNormal="51" workbookViewId="0">
      <selection activeCell="K37" sqref="K37"/>
    </sheetView>
  </sheetViews>
  <sheetFormatPr baseColWidth="10" defaultRowHeight="15"/>
  <sheetData>
    <row r="8" spans="13:14">
      <c r="M8" s="100">
        <v>1</v>
      </c>
      <c r="N8" t="s">
        <v>7</v>
      </c>
    </row>
    <row r="9" spans="13:14">
      <c r="M9" s="100">
        <v>2</v>
      </c>
      <c r="N9" t="s">
        <v>1594</v>
      </c>
    </row>
    <row r="10" spans="13:14">
      <c r="M10" s="100">
        <v>3</v>
      </c>
      <c r="N10" t="s">
        <v>25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6:U12"/>
  <sheetViews>
    <sheetView zoomScale="51" zoomScaleNormal="51" workbookViewId="0">
      <selection activeCell="M39" sqref="M39"/>
    </sheetView>
  </sheetViews>
  <sheetFormatPr baseColWidth="10" defaultRowHeight="15"/>
  <sheetData>
    <row r="6" spans="19:21">
      <c r="S6" s="100">
        <v>1</v>
      </c>
      <c r="T6" t="s">
        <v>7</v>
      </c>
      <c r="U6" s="141" t="s">
        <v>1601</v>
      </c>
    </row>
    <row r="7" spans="19:21">
      <c r="S7" s="100">
        <v>2</v>
      </c>
      <c r="T7" t="s">
        <v>25</v>
      </c>
      <c r="U7" s="141"/>
    </row>
    <row r="8" spans="19:21">
      <c r="S8" s="100">
        <v>3</v>
      </c>
      <c r="T8" t="s">
        <v>7</v>
      </c>
      <c r="U8" s="144" t="s">
        <v>1602</v>
      </c>
    </row>
    <row r="9" spans="19:21">
      <c r="S9" s="100">
        <v>4</v>
      </c>
      <c r="T9" t="s">
        <v>25</v>
      </c>
      <c r="U9" s="141"/>
    </row>
    <row r="10" spans="19:21">
      <c r="S10" s="100">
        <v>5</v>
      </c>
      <c r="T10" t="s">
        <v>27</v>
      </c>
      <c r="U10" s="141"/>
    </row>
    <row r="11" spans="19:21">
      <c r="S11" s="100">
        <v>6</v>
      </c>
      <c r="T11" t="s">
        <v>26</v>
      </c>
      <c r="U11" s="141"/>
    </row>
    <row r="12" spans="19:21">
      <c r="S12" s="100">
        <v>7</v>
      </c>
      <c r="T12" t="s">
        <v>1600</v>
      </c>
      <c r="U12" s="141"/>
    </row>
  </sheetData>
  <mergeCells count="2">
    <mergeCell ref="U6:U7"/>
    <mergeCell ref="U8:U12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I28"/>
  <sheetViews>
    <sheetView workbookViewId="0">
      <selection activeCell="D24" sqref="D24"/>
    </sheetView>
  </sheetViews>
  <sheetFormatPr baseColWidth="10" defaultColWidth="8.85546875" defaultRowHeight="15"/>
  <cols>
    <col min="4" max="4" width="14.140625" customWidth="1"/>
    <col min="5" max="6" width="12.42578125" customWidth="1"/>
    <col min="7" max="7" width="13.42578125" customWidth="1"/>
    <col min="8" max="8" width="13" customWidth="1"/>
    <col min="9" max="9" width="12.42578125" customWidth="1"/>
  </cols>
  <sheetData>
    <row r="4" spans="2:9">
      <c r="D4" s="2"/>
      <c r="E4" s="2"/>
      <c r="F4" s="7"/>
      <c r="G4" s="2"/>
      <c r="H4" s="2"/>
      <c r="I4" s="2"/>
    </row>
    <row r="5" spans="2:9">
      <c r="B5" s="105"/>
      <c r="C5" s="145" t="s">
        <v>1620</v>
      </c>
      <c r="D5" s="145"/>
      <c r="E5" s="145" t="s">
        <v>1621</v>
      </c>
      <c r="F5" s="145"/>
      <c r="G5" s="2"/>
      <c r="H5" s="2"/>
      <c r="I5" s="2"/>
    </row>
    <row r="6" spans="2:9">
      <c r="B6" s="105"/>
      <c r="C6" s="108" t="s">
        <v>18</v>
      </c>
      <c r="D6" s="108" t="s">
        <v>25</v>
      </c>
      <c r="E6" s="108" t="s">
        <v>18</v>
      </c>
      <c r="F6" s="108" t="s">
        <v>25</v>
      </c>
      <c r="G6" s="2"/>
      <c r="H6" s="2"/>
      <c r="I6" s="2"/>
    </row>
    <row r="7" spans="2:9">
      <c r="B7" s="105"/>
      <c r="C7" s="11">
        <v>12.2</v>
      </c>
      <c r="D7" s="11">
        <v>2.5</v>
      </c>
      <c r="E7" s="11">
        <v>11.9</v>
      </c>
      <c r="F7" s="11">
        <v>2.5</v>
      </c>
      <c r="G7" s="2"/>
      <c r="H7" s="2"/>
      <c r="I7" s="2"/>
    </row>
    <row r="8" spans="2:9">
      <c r="B8" s="105"/>
      <c r="C8" s="11">
        <v>7.7</v>
      </c>
      <c r="D8" s="11">
        <v>6.4</v>
      </c>
      <c r="E8" s="11">
        <v>11.7</v>
      </c>
      <c r="F8" s="11">
        <v>12.6</v>
      </c>
      <c r="G8" s="2"/>
      <c r="H8" s="2"/>
      <c r="I8" s="2"/>
    </row>
    <row r="9" spans="2:9">
      <c r="B9" s="105"/>
      <c r="C9" s="11">
        <v>3.7</v>
      </c>
      <c r="D9" s="11">
        <v>8</v>
      </c>
      <c r="E9" s="11">
        <v>4.0999999999999996</v>
      </c>
      <c r="F9" s="11">
        <v>11.8</v>
      </c>
      <c r="G9" s="2"/>
      <c r="H9" s="2"/>
      <c r="I9" s="2"/>
    </row>
    <row r="10" spans="2:9">
      <c r="B10" s="105"/>
      <c r="C10" s="11">
        <v>8.1999999999999993</v>
      </c>
      <c r="D10" s="11">
        <v>6.8</v>
      </c>
      <c r="E10" s="11">
        <v>7</v>
      </c>
      <c r="F10" s="11">
        <v>13.8</v>
      </c>
      <c r="G10" s="2"/>
      <c r="H10" s="2"/>
      <c r="I10" s="2"/>
    </row>
    <row r="11" spans="2:9">
      <c r="B11" s="105"/>
      <c r="C11" s="11">
        <v>9.8000000000000007</v>
      </c>
      <c r="D11" s="11">
        <v>11.2</v>
      </c>
      <c r="E11" s="11">
        <v>11.9</v>
      </c>
      <c r="F11" s="11">
        <v>16.5</v>
      </c>
      <c r="G11" s="2"/>
      <c r="H11" s="2"/>
      <c r="I11" s="2"/>
    </row>
    <row r="12" spans="2:9">
      <c r="B12" s="105"/>
      <c r="C12" s="11">
        <v>4.0999999999999996</v>
      </c>
      <c r="D12" s="11">
        <v>8.5</v>
      </c>
      <c r="E12" s="11">
        <v>8</v>
      </c>
      <c r="F12" s="11">
        <v>12.2</v>
      </c>
      <c r="G12" s="2"/>
      <c r="H12" s="2"/>
      <c r="I12" s="2"/>
    </row>
    <row r="13" spans="2:9">
      <c r="B13" s="105"/>
      <c r="C13" s="11">
        <v>2.7</v>
      </c>
      <c r="D13" s="11">
        <v>8.1</v>
      </c>
      <c r="E13" s="11">
        <v>2.8</v>
      </c>
      <c r="F13" s="11">
        <v>6.9</v>
      </c>
      <c r="G13" s="2"/>
      <c r="H13" s="2"/>
      <c r="I13" s="2"/>
    </row>
    <row r="14" spans="2:9">
      <c r="B14" s="105"/>
      <c r="C14" s="11">
        <v>3</v>
      </c>
      <c r="D14" s="11">
        <v>9.1999999999999993</v>
      </c>
      <c r="E14" s="11">
        <v>4.5</v>
      </c>
      <c r="F14" s="11">
        <v>7.8</v>
      </c>
      <c r="G14" s="2"/>
      <c r="H14" s="2"/>
      <c r="I14" s="2"/>
    </row>
    <row r="15" spans="2:9">
      <c r="B15" s="65" t="s">
        <v>47</v>
      </c>
      <c r="C15" s="11">
        <v>6.4249999999999998</v>
      </c>
      <c r="D15" s="11">
        <v>7.5875000000000004</v>
      </c>
      <c r="E15" s="11">
        <v>7.7374999999999998</v>
      </c>
      <c r="F15" s="11">
        <v>10.512500000000001</v>
      </c>
      <c r="G15" s="2"/>
      <c r="H15" s="2"/>
      <c r="I15" s="2"/>
    </row>
    <row r="16" spans="2:9">
      <c r="B16" s="105"/>
      <c r="C16" s="146">
        <v>1.1809338521400778</v>
      </c>
      <c r="D16" s="146"/>
      <c r="E16" s="146">
        <v>1.3586429725363491</v>
      </c>
      <c r="F16" s="146"/>
      <c r="G16" s="2"/>
      <c r="H16" s="2"/>
      <c r="I16" s="2"/>
    </row>
    <row r="17" spans="4:9">
      <c r="D17" s="2"/>
      <c r="E17" s="2"/>
      <c r="F17" s="7"/>
      <c r="G17" s="2"/>
      <c r="H17" s="2"/>
      <c r="I17" s="2"/>
    </row>
    <row r="18" spans="4:9">
      <c r="D18" s="2"/>
      <c r="E18" s="2"/>
      <c r="F18" s="7"/>
      <c r="G18" s="2"/>
      <c r="H18" s="2"/>
      <c r="I18" s="2"/>
    </row>
    <row r="19" spans="4:9">
      <c r="D19" s="2"/>
      <c r="E19" s="2"/>
      <c r="F19" s="7"/>
      <c r="G19" s="2"/>
      <c r="H19" s="2"/>
      <c r="I19" s="2"/>
    </row>
    <row r="20" spans="4:9">
      <c r="D20" s="2"/>
      <c r="E20" s="2"/>
      <c r="F20" s="7"/>
      <c r="G20" s="2"/>
      <c r="H20" s="2"/>
      <c r="I20" s="2"/>
    </row>
    <row r="21" spans="4:9">
      <c r="D21" s="2"/>
      <c r="E21" s="2"/>
      <c r="F21" s="7"/>
      <c r="G21" s="2"/>
      <c r="H21" s="2"/>
      <c r="I21" s="2"/>
    </row>
    <row r="22" spans="4:9">
      <c r="D22" s="2"/>
      <c r="E22" s="2"/>
      <c r="F22" s="7"/>
      <c r="G22" s="2"/>
      <c r="H22" s="2"/>
      <c r="I22" s="2"/>
    </row>
    <row r="23" spans="4:9">
      <c r="D23" s="2"/>
      <c r="E23" s="2"/>
      <c r="F23" s="7"/>
      <c r="G23" s="2"/>
      <c r="H23" s="2"/>
      <c r="I23" s="2"/>
    </row>
    <row r="24" spans="4:9">
      <c r="D24" s="2"/>
      <c r="E24" s="2"/>
      <c r="F24" s="7"/>
      <c r="G24" s="2"/>
      <c r="H24" s="2"/>
      <c r="I24" s="2"/>
    </row>
    <row r="25" spans="4:9">
      <c r="D25" s="2"/>
      <c r="E25" s="2"/>
      <c r="F25" s="7"/>
      <c r="G25" s="2"/>
      <c r="H25" s="2"/>
      <c r="I25" s="2"/>
    </row>
    <row r="26" spans="4:9">
      <c r="D26" s="2"/>
      <c r="E26" s="2"/>
      <c r="F26" s="7"/>
      <c r="G26" s="2"/>
      <c r="H26" s="2"/>
      <c r="I26" s="2"/>
    </row>
    <row r="27" spans="4:9">
      <c r="D27" s="2"/>
      <c r="E27" s="2"/>
      <c r="F27" s="7"/>
      <c r="G27" s="2"/>
      <c r="H27" s="2"/>
      <c r="I27" s="2"/>
    </row>
    <row r="28" spans="4:9">
      <c r="D28" s="2"/>
      <c r="E28" s="2"/>
      <c r="F28" s="7"/>
      <c r="G28" s="2"/>
      <c r="H28" s="2"/>
      <c r="I28" s="2"/>
    </row>
  </sheetData>
  <mergeCells count="4">
    <mergeCell ref="C5:D5"/>
    <mergeCell ref="E5:F5"/>
    <mergeCell ref="C16:D16"/>
    <mergeCell ref="E16:F16"/>
  </mergeCells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1"/>
  <sheetViews>
    <sheetView workbookViewId="0">
      <selection activeCell="E34" sqref="E34"/>
    </sheetView>
  </sheetViews>
  <sheetFormatPr baseColWidth="10" defaultRowHeight="15"/>
  <cols>
    <col min="1" max="1" width="4" style="107" customWidth="1"/>
    <col min="2" max="2" width="6.7109375" style="107" bestFit="1" customWidth="1"/>
    <col min="3" max="3" width="8.7109375" style="107" bestFit="1" customWidth="1"/>
    <col min="4" max="4" width="10.42578125" style="107" bestFit="1" customWidth="1"/>
    <col min="5" max="5" width="8" style="107" bestFit="1" customWidth="1"/>
    <col min="6" max="6" width="8.7109375" style="107" bestFit="1" customWidth="1"/>
    <col min="7" max="7" width="10.42578125" style="107" bestFit="1" customWidth="1"/>
    <col min="8" max="8" width="8" style="107" bestFit="1" customWidth="1"/>
    <col min="9" max="9" width="16.42578125" style="107" bestFit="1" customWidth="1"/>
    <col min="10" max="10" width="8.7109375" style="107" bestFit="1" customWidth="1"/>
    <col min="11" max="11" width="8" style="107" bestFit="1" customWidth="1"/>
    <col min="12" max="12" width="8.7109375" style="107" bestFit="1" customWidth="1"/>
    <col min="13" max="13" width="10.42578125" style="107" bestFit="1" customWidth="1"/>
    <col min="14" max="14" width="8" style="107" bestFit="1" customWidth="1"/>
    <col min="15" max="16384" width="11.42578125" style="107"/>
  </cols>
  <sheetData>
    <row r="2" spans="2:10" ht="15.75" thickBot="1"/>
    <row r="3" spans="2:10">
      <c r="C3" s="147" t="s">
        <v>48</v>
      </c>
      <c r="D3" s="148"/>
      <c r="E3" s="148"/>
      <c r="F3" s="149"/>
      <c r="G3" s="150" t="s">
        <v>49</v>
      </c>
      <c r="H3" s="148"/>
      <c r="I3" s="148"/>
      <c r="J3" s="151"/>
    </row>
    <row r="4" spans="2:10" ht="15.75" thickBot="1">
      <c r="C4" s="155" t="s">
        <v>1624</v>
      </c>
      <c r="D4" s="156"/>
      <c r="E4" s="157" t="s">
        <v>1589</v>
      </c>
      <c r="F4" s="156"/>
      <c r="G4" s="157" t="s">
        <v>1624</v>
      </c>
      <c r="H4" s="156"/>
      <c r="I4" s="157" t="s">
        <v>1589</v>
      </c>
      <c r="J4" s="158"/>
    </row>
    <row r="5" spans="2:10">
      <c r="B5" s="152"/>
      <c r="C5" s="112">
        <v>9.6000000000000002E-2</v>
      </c>
      <c r="D5" s="112">
        <v>9.7000000000000003E-2</v>
      </c>
      <c r="E5" s="112">
        <v>0.30299999999999999</v>
      </c>
      <c r="F5" s="112">
        <v>0.30099999999999999</v>
      </c>
      <c r="G5" s="112">
        <v>6.8000000000000005E-2</v>
      </c>
      <c r="H5" s="112">
        <v>6.7000000000000004E-2</v>
      </c>
      <c r="I5" s="112">
        <v>7.9000000000000001E-2</v>
      </c>
      <c r="J5" s="112">
        <v>0.08</v>
      </c>
    </row>
    <row r="6" spans="2:10">
      <c r="B6" s="153"/>
      <c r="C6" s="112">
        <v>0.123</v>
      </c>
      <c r="D6" s="112">
        <v>0.111</v>
      </c>
      <c r="E6" s="112">
        <v>0.30299999999999999</v>
      </c>
      <c r="F6" s="112">
        <v>0.311</v>
      </c>
      <c r="G6" s="112">
        <v>0.111</v>
      </c>
      <c r="H6" s="112">
        <v>0.109</v>
      </c>
      <c r="I6" s="112">
        <v>8.3000000000000004E-2</v>
      </c>
      <c r="J6" s="112">
        <v>9.5000000000000001E-2</v>
      </c>
    </row>
    <row r="7" spans="2:10">
      <c r="B7" s="154"/>
      <c r="C7" s="112">
        <v>8.7999999999999995E-2</v>
      </c>
      <c r="D7" s="112">
        <v>9.1999999999999998E-2</v>
      </c>
      <c r="E7" s="112">
        <v>0.36299999999999999</v>
      </c>
      <c r="F7" s="112">
        <v>0.36499999999999999</v>
      </c>
      <c r="G7" s="112">
        <v>7.2999999999999995E-2</v>
      </c>
      <c r="H7" s="112">
        <v>7.6999999999999999E-2</v>
      </c>
      <c r="I7" s="112">
        <v>9.0999999999999998E-2</v>
      </c>
      <c r="J7" s="112">
        <v>9.0999999999999998E-2</v>
      </c>
    </row>
    <row r="8" spans="2:10">
      <c r="B8" s="152"/>
      <c r="C8" s="112">
        <v>1.137</v>
      </c>
      <c r="D8" s="112">
        <v>1.145</v>
      </c>
      <c r="E8" s="112">
        <v>2.9409999999999998</v>
      </c>
      <c r="F8" s="112">
        <v>2.9159999999999999</v>
      </c>
      <c r="G8" s="112">
        <v>0.50800000000000001</v>
      </c>
      <c r="H8" s="112">
        <v>0.48299999999999998</v>
      </c>
      <c r="I8" s="112">
        <v>0.871</v>
      </c>
      <c r="J8" s="112">
        <v>0.874</v>
      </c>
    </row>
    <row r="9" spans="2:10">
      <c r="B9" s="153"/>
      <c r="C9" s="112">
        <v>0.66400000000000003</v>
      </c>
      <c r="D9" s="112">
        <v>0.67600000000000005</v>
      </c>
      <c r="E9" s="112">
        <v>2.35</v>
      </c>
      <c r="F9" s="112">
        <v>2.3660000000000001</v>
      </c>
      <c r="G9" s="112">
        <v>0.27600000000000002</v>
      </c>
      <c r="H9" s="112">
        <v>0.27400000000000002</v>
      </c>
      <c r="I9" s="112">
        <v>0.85899999999999999</v>
      </c>
      <c r="J9" s="112">
        <v>0.85299999999999998</v>
      </c>
    </row>
    <row r="10" spans="2:10">
      <c r="B10" s="154"/>
      <c r="C10" s="112">
        <v>0.373</v>
      </c>
      <c r="D10" s="112">
        <v>0.372</v>
      </c>
      <c r="E10" s="112">
        <v>2.407</v>
      </c>
      <c r="F10" s="112">
        <v>2.3809999999999998</v>
      </c>
      <c r="G10" s="112">
        <v>0.17100000000000001</v>
      </c>
      <c r="H10" s="112">
        <v>0.16900000000000001</v>
      </c>
      <c r="I10" s="112">
        <v>0.80400000000000005</v>
      </c>
      <c r="J10" s="112">
        <v>0.80100000000000005</v>
      </c>
    </row>
    <row r="11" spans="2:10">
      <c r="B11" s="109" t="s">
        <v>1629</v>
      </c>
      <c r="C11" s="112">
        <v>4.9000000000000002E-2</v>
      </c>
      <c r="D11" s="112">
        <v>4.9000000000000002E-2</v>
      </c>
      <c r="E11" s="112">
        <v>5.2999999999999999E-2</v>
      </c>
      <c r="F11" s="112">
        <v>0.05</v>
      </c>
      <c r="G11" s="112">
        <v>4.8000000000000001E-2</v>
      </c>
      <c r="H11" s="112">
        <v>4.8000000000000001E-2</v>
      </c>
      <c r="I11" s="112">
        <v>4.8000000000000001E-2</v>
      </c>
      <c r="J11" s="112">
        <v>5.1999999999999998E-2</v>
      </c>
    </row>
  </sheetData>
  <mergeCells count="8">
    <mergeCell ref="C3:F3"/>
    <mergeCell ref="G3:J3"/>
    <mergeCell ref="B5:B7"/>
    <mergeCell ref="B8:B10"/>
    <mergeCell ref="C4:D4"/>
    <mergeCell ref="E4:F4"/>
    <mergeCell ref="G4:H4"/>
    <mergeCell ref="I4:J4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10"/>
  <sheetViews>
    <sheetView workbookViewId="0">
      <selection activeCell="E34" sqref="E34"/>
    </sheetView>
  </sheetViews>
  <sheetFormatPr baseColWidth="10" defaultColWidth="8.85546875" defaultRowHeight="15"/>
  <cols>
    <col min="1" max="1" width="8.85546875" style="107"/>
    <col min="2" max="2" width="3" style="107" bestFit="1" customWidth="1"/>
    <col min="3" max="3" width="14.7109375" style="107" bestFit="1" customWidth="1"/>
    <col min="4" max="4" width="12" style="107" bestFit="1" customWidth="1"/>
    <col min="5" max="5" width="16.28515625" style="107" bestFit="1" customWidth="1"/>
    <col min="6" max="6" width="13.28515625" style="107" bestFit="1" customWidth="1"/>
    <col min="7" max="7" width="12" style="107" bestFit="1" customWidth="1"/>
    <col min="8" max="8" width="16.28515625" style="107" bestFit="1" customWidth="1"/>
    <col min="9" max="16384" width="8.85546875" style="107"/>
  </cols>
  <sheetData>
    <row r="4" spans="2:8">
      <c r="C4" s="145" t="s">
        <v>1622</v>
      </c>
      <c r="D4" s="145"/>
      <c r="E4" s="145"/>
      <c r="F4" s="145" t="s">
        <v>1623</v>
      </c>
      <c r="G4" s="145"/>
      <c r="H4" s="145"/>
    </row>
    <row r="5" spans="2:8">
      <c r="C5" s="108" t="s">
        <v>1624</v>
      </c>
      <c r="D5" s="108" t="s">
        <v>1589</v>
      </c>
      <c r="E5" s="108" t="s">
        <v>1625</v>
      </c>
      <c r="F5" s="108" t="s">
        <v>1624</v>
      </c>
      <c r="G5" s="108" t="s">
        <v>1589</v>
      </c>
      <c r="H5" s="108" t="s">
        <v>1625</v>
      </c>
    </row>
    <row r="6" spans="2:8">
      <c r="B6" s="65" t="s">
        <v>44</v>
      </c>
      <c r="C6" s="11">
        <v>0.59266666666666656</v>
      </c>
      <c r="D6" s="11">
        <v>1.8084166666666668</v>
      </c>
      <c r="E6" s="11">
        <v>0.97183333333333322</v>
      </c>
      <c r="F6" s="11">
        <v>0.40833333333333338</v>
      </c>
      <c r="G6" s="11">
        <v>0.55883333333333329</v>
      </c>
      <c r="H6" s="11">
        <v>0.53366666666666662</v>
      </c>
    </row>
    <row r="7" spans="2:8">
      <c r="B7" s="65" t="s">
        <v>45</v>
      </c>
      <c r="C7" s="11">
        <v>0.5618333333333333</v>
      </c>
      <c r="D7" s="11">
        <v>2.2281666666666671</v>
      </c>
      <c r="E7" s="11">
        <v>1.7781666666666667</v>
      </c>
      <c r="F7" s="11">
        <v>0.31550000000000006</v>
      </c>
      <c r="G7" s="11">
        <v>0.56900000000000006</v>
      </c>
      <c r="H7" s="11">
        <v>0.33616666666666667</v>
      </c>
    </row>
    <row r="8" spans="2:8">
      <c r="B8" s="65" t="s">
        <v>1626</v>
      </c>
      <c r="C8" s="11">
        <v>0.40483333333333338</v>
      </c>
      <c r="D8" s="11">
        <v>2.0441666666666669</v>
      </c>
      <c r="E8" s="11">
        <v>1.9544999999999997</v>
      </c>
      <c r="F8" s="11">
        <v>0.24066666666666667</v>
      </c>
      <c r="G8" s="11">
        <v>0.44516666666666671</v>
      </c>
      <c r="H8" s="11">
        <v>0.34533333333333333</v>
      </c>
    </row>
    <row r="9" spans="2:8">
      <c r="B9" s="65" t="s">
        <v>1627</v>
      </c>
      <c r="C9" s="11">
        <v>0.16783333333333331</v>
      </c>
      <c r="D9" s="11">
        <v>2.1583333333333337</v>
      </c>
      <c r="E9" s="11">
        <v>1.482833333333333</v>
      </c>
      <c r="F9" s="11">
        <v>0.17616666666666667</v>
      </c>
      <c r="G9" s="11">
        <v>0.61949999999999994</v>
      </c>
      <c r="H9" s="11">
        <v>0.3695</v>
      </c>
    </row>
    <row r="10" spans="2:8">
      <c r="B10" s="65" t="s">
        <v>1628</v>
      </c>
      <c r="C10" s="11">
        <v>0.19733333333333333</v>
      </c>
      <c r="D10" s="11">
        <v>2.8315000000000006</v>
      </c>
      <c r="E10" s="11">
        <v>2.7071666666666672</v>
      </c>
      <c r="F10" s="11">
        <v>0.224</v>
      </c>
      <c r="G10" s="11">
        <v>0.69633333333333314</v>
      </c>
      <c r="H10" s="11">
        <v>0.39600000000000007</v>
      </c>
    </row>
  </sheetData>
  <mergeCells count="2">
    <mergeCell ref="C4:E4"/>
    <mergeCell ref="F4:H4"/>
  </mergeCells>
  <phoneticPr fontId="2" type="noConversion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6"/>
  <sheetViews>
    <sheetView workbookViewId="0">
      <selection activeCell="G36" sqref="G36"/>
    </sheetView>
  </sheetViews>
  <sheetFormatPr baseColWidth="10" defaultColWidth="8.85546875" defaultRowHeight="15"/>
  <cols>
    <col min="5" max="5" width="10.5703125" bestFit="1" customWidth="1"/>
  </cols>
  <sheetData>
    <row r="3" spans="3:5">
      <c r="C3" s="55" t="s">
        <v>6</v>
      </c>
      <c r="D3" s="55" t="s">
        <v>7</v>
      </c>
      <c r="E3" s="55" t="s">
        <v>1561</v>
      </c>
    </row>
    <row r="4" spans="3:5">
      <c r="C4" s="65">
        <v>1</v>
      </c>
      <c r="D4" s="11">
        <v>89.54</v>
      </c>
      <c r="E4" s="11">
        <v>54.18</v>
      </c>
    </row>
    <row r="5" spans="3:5">
      <c r="C5" s="65">
        <v>2</v>
      </c>
      <c r="D5" s="11">
        <v>92.19</v>
      </c>
      <c r="E5" s="11">
        <v>68.97</v>
      </c>
    </row>
    <row r="6" spans="3:5">
      <c r="C6" s="65">
        <v>3</v>
      </c>
      <c r="D6" s="11">
        <v>92.86</v>
      </c>
      <c r="E6" s="11">
        <v>52.88</v>
      </c>
    </row>
  </sheetData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R13:S15"/>
  <sheetViews>
    <sheetView topLeftCell="C1" zoomScale="85" zoomScaleNormal="85" workbookViewId="0">
      <selection activeCell="L32" sqref="L32"/>
    </sheetView>
  </sheetViews>
  <sheetFormatPr baseColWidth="10" defaultColWidth="8.85546875" defaultRowHeight="15"/>
  <cols>
    <col min="19" max="19" width="10.42578125" bestFit="1" customWidth="1"/>
  </cols>
  <sheetData>
    <row r="13" spans="18:19">
      <c r="R13" s="100">
        <v>1</v>
      </c>
      <c r="S13" t="s">
        <v>7</v>
      </c>
    </row>
    <row r="14" spans="18:19">
      <c r="R14" s="100">
        <v>2</v>
      </c>
      <c r="S14" t="s">
        <v>1603</v>
      </c>
    </row>
    <row r="15" spans="18:19">
      <c r="R15" s="100">
        <v>3</v>
      </c>
      <c r="S15" t="s">
        <v>1561</v>
      </c>
    </row>
  </sheetData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9"/>
  <sheetViews>
    <sheetView workbookViewId="0">
      <selection activeCell="G34" sqref="G34"/>
    </sheetView>
  </sheetViews>
  <sheetFormatPr baseColWidth="10" defaultColWidth="8.85546875" defaultRowHeight="15"/>
  <cols>
    <col min="4" max="11" width="8.85546875" style="1"/>
  </cols>
  <sheetData>
    <row r="3" spans="3:5">
      <c r="C3" s="159" t="s">
        <v>1560</v>
      </c>
      <c r="D3" s="159"/>
      <c r="E3" s="159"/>
    </row>
    <row r="4" spans="3:5">
      <c r="C4" s="55" t="s">
        <v>6</v>
      </c>
      <c r="D4" s="55" t="s">
        <v>7</v>
      </c>
      <c r="E4" s="55" t="s">
        <v>25</v>
      </c>
    </row>
    <row r="5" spans="3:5">
      <c r="C5" s="65">
        <v>1</v>
      </c>
      <c r="D5" s="11">
        <v>69.900000000000006</v>
      </c>
      <c r="E5" s="11">
        <v>45</v>
      </c>
    </row>
    <row r="6" spans="3:5">
      <c r="C6" s="65">
        <v>2</v>
      </c>
      <c r="D6" s="11">
        <v>52</v>
      </c>
      <c r="E6" s="11">
        <v>30</v>
      </c>
    </row>
    <row r="7" spans="3:5">
      <c r="C7" s="65">
        <v>3</v>
      </c>
      <c r="D7" s="11">
        <v>59.9</v>
      </c>
      <c r="E7" s="11">
        <v>37.6</v>
      </c>
    </row>
    <row r="8" spans="3:5">
      <c r="C8" s="65">
        <v>4</v>
      </c>
      <c r="D8" s="11">
        <v>45.4</v>
      </c>
      <c r="E8" s="11">
        <v>30.8</v>
      </c>
    </row>
    <row r="9" spans="3:5">
      <c r="C9" s="65">
        <v>5</v>
      </c>
      <c r="D9" s="11">
        <v>47.8</v>
      </c>
      <c r="E9" s="11">
        <v>23.6</v>
      </c>
    </row>
  </sheetData>
  <mergeCells count="1">
    <mergeCell ref="C3:E3"/>
  </mergeCells>
  <phoneticPr fontId="2" type="noConversion"/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84"/>
  <sheetViews>
    <sheetView topLeftCell="A43" workbookViewId="0">
      <selection activeCell="C45" sqref="C45"/>
    </sheetView>
  </sheetViews>
  <sheetFormatPr baseColWidth="10" defaultRowHeight="15"/>
  <cols>
    <col min="1" max="1" width="11.42578125" style="103"/>
    <col min="2" max="9" width="34.5703125" style="103" bestFit="1" customWidth="1"/>
    <col min="10" max="16384" width="11.42578125" style="103"/>
  </cols>
  <sheetData>
    <row r="2" spans="2:9">
      <c r="B2" s="135" t="s">
        <v>1606</v>
      </c>
      <c r="C2" s="135"/>
      <c r="D2" s="135" t="s">
        <v>1607</v>
      </c>
      <c r="E2" s="135"/>
      <c r="F2" s="135" t="s">
        <v>1608</v>
      </c>
      <c r="G2" s="135"/>
      <c r="H2" s="135" t="s">
        <v>1609</v>
      </c>
      <c r="I2" s="135"/>
    </row>
    <row r="3" spans="2:9">
      <c r="B3" s="103" t="s">
        <v>1610</v>
      </c>
      <c r="C3" s="103" t="s">
        <v>1611</v>
      </c>
      <c r="D3" s="103" t="s">
        <v>1610</v>
      </c>
      <c r="E3" s="103" t="s">
        <v>1611</v>
      </c>
      <c r="F3" s="103" t="s">
        <v>1610</v>
      </c>
      <c r="G3" s="103" t="s">
        <v>1611</v>
      </c>
      <c r="H3" s="103" t="s">
        <v>1610</v>
      </c>
      <c r="I3" s="103" t="s">
        <v>1611</v>
      </c>
    </row>
    <row r="4" spans="2:9">
      <c r="B4" s="103">
        <v>0.49118000000000001</v>
      </c>
      <c r="C4" s="103">
        <v>0.15007000000000001</v>
      </c>
      <c r="D4" s="103">
        <v>0.68191000000000002</v>
      </c>
      <c r="E4" s="103">
        <v>9.3060000000000004E-2</v>
      </c>
      <c r="F4" s="103">
        <v>0.60719999999999996</v>
      </c>
      <c r="G4" s="103">
        <v>0.21060999999999999</v>
      </c>
      <c r="H4" s="103">
        <v>0.58409999999999995</v>
      </c>
      <c r="I4" s="103">
        <v>0.17768</v>
      </c>
    </row>
    <row r="5" spans="2:9">
      <c r="B5" s="103">
        <v>0.49691000000000002</v>
      </c>
      <c r="C5" s="103">
        <v>0.13982</v>
      </c>
      <c r="D5" s="103">
        <v>0.66381000000000001</v>
      </c>
      <c r="E5" s="103">
        <v>8.6269999999999999E-2</v>
      </c>
      <c r="F5" s="103">
        <v>0.60340000000000005</v>
      </c>
      <c r="G5" s="103">
        <v>0.20696999999999999</v>
      </c>
      <c r="H5" s="103">
        <v>0.60065000000000002</v>
      </c>
      <c r="I5" s="103">
        <v>0.18423999999999999</v>
      </c>
    </row>
    <row r="6" spans="2:9">
      <c r="B6" s="103">
        <v>0.48442000000000002</v>
      </c>
      <c r="C6" s="103">
        <v>0.14230999999999999</v>
      </c>
      <c r="D6" s="103">
        <v>0.62151000000000001</v>
      </c>
      <c r="E6" s="103">
        <v>8.0310000000000006E-2</v>
      </c>
      <c r="F6" s="103">
        <v>0.59097</v>
      </c>
      <c r="G6" s="103">
        <v>0.20788000000000001</v>
      </c>
      <c r="H6" s="103">
        <v>0.62100999999999995</v>
      </c>
      <c r="I6" s="103">
        <v>0.19497</v>
      </c>
    </row>
    <row r="7" spans="2:9">
      <c r="B7" s="103">
        <v>0.48408000000000001</v>
      </c>
      <c r="C7" s="103">
        <v>0.14004</v>
      </c>
      <c r="D7" s="103">
        <v>0.59336</v>
      </c>
      <c r="E7" s="103">
        <v>7.6550000000000007E-2</v>
      </c>
      <c r="F7" s="103">
        <v>0.58343999999999996</v>
      </c>
      <c r="G7" s="103">
        <v>0.21185999999999999</v>
      </c>
      <c r="H7" s="103">
        <v>0.63982000000000006</v>
      </c>
      <c r="I7" s="103">
        <v>0.20608000000000001</v>
      </c>
    </row>
    <row r="8" spans="2:9">
      <c r="B8" s="103">
        <v>0.48072999999999999</v>
      </c>
      <c r="C8" s="103">
        <v>0.13799</v>
      </c>
      <c r="D8" s="103">
        <v>0.56869000000000003</v>
      </c>
      <c r="E8" s="103">
        <v>7.3130000000000001E-2</v>
      </c>
      <c r="F8" s="103">
        <v>0.58230999999999999</v>
      </c>
      <c r="G8" s="103">
        <v>0.21604000000000001</v>
      </c>
      <c r="H8" s="103">
        <v>0.65236000000000005</v>
      </c>
      <c r="I8" s="103">
        <v>0.21332999999999999</v>
      </c>
    </row>
    <row r="9" spans="2:9">
      <c r="B9" s="103">
        <v>0.46851999999999999</v>
      </c>
      <c r="C9" s="103">
        <v>0.13602</v>
      </c>
      <c r="D9" s="103">
        <v>0.54574</v>
      </c>
      <c r="E9" s="103">
        <v>6.9980000000000001E-2</v>
      </c>
      <c r="F9" s="103">
        <v>0.58352000000000004</v>
      </c>
      <c r="G9" s="103">
        <v>0.21984000000000001</v>
      </c>
      <c r="H9" s="103">
        <v>0.66364000000000001</v>
      </c>
      <c r="I9" s="103">
        <v>0.21934999999999999</v>
      </c>
    </row>
    <row r="10" spans="2:9">
      <c r="B10" s="103">
        <v>0.45478000000000002</v>
      </c>
      <c r="C10" s="103">
        <v>0.13350999999999999</v>
      </c>
      <c r="D10" s="103">
        <v>0.52653000000000005</v>
      </c>
      <c r="E10" s="103">
        <v>6.5720000000000001E-2</v>
      </c>
      <c r="F10" s="103">
        <v>0.58264000000000005</v>
      </c>
      <c r="G10" s="103">
        <v>0.22208</v>
      </c>
      <c r="H10" s="103">
        <v>0.67071000000000003</v>
      </c>
      <c r="I10" s="103">
        <v>0.22419</v>
      </c>
    </row>
    <row r="11" spans="2:9">
      <c r="B11" s="103">
        <v>0.43739</v>
      </c>
      <c r="C11" s="103">
        <v>0.13475999999999999</v>
      </c>
      <c r="D11" s="103">
        <v>0.50061</v>
      </c>
      <c r="E11" s="103">
        <v>6.2019999999999999E-2</v>
      </c>
      <c r="F11" s="103">
        <v>0.57743</v>
      </c>
      <c r="G11" s="103">
        <v>0.22187999999999999</v>
      </c>
      <c r="H11" s="103">
        <v>0.67610999999999999</v>
      </c>
      <c r="I11" s="103">
        <v>0.23078000000000001</v>
      </c>
    </row>
    <row r="12" spans="2:9">
      <c r="B12" s="103">
        <v>0.41913</v>
      </c>
      <c r="C12" s="103">
        <v>0.13467000000000001</v>
      </c>
      <c r="D12" s="103">
        <v>0.48248000000000002</v>
      </c>
      <c r="E12" s="103">
        <v>5.8270000000000002E-2</v>
      </c>
      <c r="F12" s="103">
        <v>0.57196999999999998</v>
      </c>
      <c r="G12" s="103">
        <v>0.22255</v>
      </c>
      <c r="H12" s="103">
        <v>0.68620000000000003</v>
      </c>
      <c r="I12" s="103">
        <v>0.23769999999999999</v>
      </c>
    </row>
    <row r="13" spans="2:9">
      <c r="B13" s="103">
        <v>0.40712999999999999</v>
      </c>
      <c r="C13" s="103">
        <v>0.13242000000000001</v>
      </c>
      <c r="D13" s="103">
        <v>0.46495999999999998</v>
      </c>
      <c r="E13" s="103">
        <v>5.5649999999999998E-2</v>
      </c>
      <c r="F13" s="103">
        <v>0.56535999999999997</v>
      </c>
      <c r="G13" s="103">
        <v>0.22253000000000001</v>
      </c>
      <c r="H13" s="103">
        <v>0.69520999999999999</v>
      </c>
      <c r="I13" s="103">
        <v>0.24525</v>
      </c>
    </row>
    <row r="14" spans="2:9">
      <c r="B14" s="103">
        <v>0.39651999999999998</v>
      </c>
      <c r="C14" s="103">
        <v>0.13152</v>
      </c>
      <c r="D14" s="103">
        <v>0.44116</v>
      </c>
      <c r="E14" s="103">
        <v>5.2909999999999999E-2</v>
      </c>
      <c r="F14" s="103">
        <v>0.5585</v>
      </c>
      <c r="G14" s="103">
        <v>0.22209000000000001</v>
      </c>
      <c r="H14" s="103">
        <v>0.69864000000000004</v>
      </c>
      <c r="I14" s="103">
        <v>0.24914</v>
      </c>
    </row>
    <row r="15" spans="2:9">
      <c r="B15" s="103">
        <v>0.37734000000000001</v>
      </c>
      <c r="C15" s="103">
        <v>0.1323</v>
      </c>
      <c r="D15" s="103">
        <v>0.41857</v>
      </c>
      <c r="E15" s="103">
        <v>4.9880000000000001E-2</v>
      </c>
      <c r="F15" s="103">
        <v>0.55154000000000003</v>
      </c>
      <c r="G15" s="103">
        <v>0.22176999999999999</v>
      </c>
      <c r="H15" s="103">
        <v>0.70182</v>
      </c>
      <c r="I15" s="103">
        <v>0.25335999999999997</v>
      </c>
    </row>
    <row r="16" spans="2:9">
      <c r="B16" s="103">
        <v>0.36292000000000002</v>
      </c>
      <c r="C16" s="103">
        <v>0.13220999999999999</v>
      </c>
      <c r="D16" s="103">
        <v>0.40576000000000001</v>
      </c>
      <c r="E16" s="103">
        <v>4.7129999999999998E-2</v>
      </c>
      <c r="F16" s="103">
        <v>0.54047999999999996</v>
      </c>
      <c r="G16" s="103">
        <v>0.22094</v>
      </c>
      <c r="H16" s="103">
        <v>0.70077999999999996</v>
      </c>
      <c r="I16" s="103">
        <v>0.25577</v>
      </c>
    </row>
    <row r="17" spans="2:9">
      <c r="B17" s="103">
        <v>0.34917999999999999</v>
      </c>
      <c r="C17" s="103">
        <v>0.13083</v>
      </c>
      <c r="D17" s="103">
        <v>0.38649</v>
      </c>
      <c r="E17" s="103">
        <v>4.4179999999999997E-2</v>
      </c>
      <c r="F17" s="103">
        <v>0.53288000000000002</v>
      </c>
      <c r="G17" s="103">
        <v>0.21811</v>
      </c>
      <c r="H17" s="103">
        <v>0.70084000000000002</v>
      </c>
      <c r="I17" s="103">
        <v>0.25756000000000001</v>
      </c>
    </row>
    <row r="18" spans="2:9">
      <c r="B18" s="103">
        <v>0.33782000000000001</v>
      </c>
      <c r="C18" s="103">
        <v>0.12967999999999999</v>
      </c>
      <c r="D18" s="103">
        <v>0.37035000000000001</v>
      </c>
      <c r="E18" s="103">
        <v>4.1860000000000001E-2</v>
      </c>
      <c r="F18" s="103">
        <v>0.52492000000000005</v>
      </c>
      <c r="G18" s="103">
        <v>0.21597</v>
      </c>
      <c r="H18" s="103">
        <v>0.70218000000000003</v>
      </c>
      <c r="I18" s="103">
        <v>0.25861000000000001</v>
      </c>
    </row>
    <row r="19" spans="2:9">
      <c r="B19" s="103">
        <v>0.32762999999999998</v>
      </c>
      <c r="C19" s="103">
        <v>0.1288</v>
      </c>
      <c r="D19" s="103">
        <v>0.36008000000000001</v>
      </c>
      <c r="E19" s="103">
        <v>3.8739999999999997E-2</v>
      </c>
      <c r="F19" s="103">
        <v>0.51280000000000003</v>
      </c>
      <c r="G19" s="103">
        <v>0.21317</v>
      </c>
      <c r="H19" s="103">
        <v>0.70096000000000003</v>
      </c>
      <c r="I19" s="103">
        <v>0.25967000000000001</v>
      </c>
    </row>
    <row r="20" spans="2:9">
      <c r="B20" s="103">
        <v>0.31902999999999998</v>
      </c>
      <c r="C20" s="103">
        <v>0.12655</v>
      </c>
      <c r="D20" s="103">
        <v>0.34608</v>
      </c>
      <c r="E20" s="103">
        <v>3.6560000000000002E-2</v>
      </c>
      <c r="F20" s="103">
        <v>0.50075999999999998</v>
      </c>
      <c r="G20" s="103">
        <v>0.21041000000000001</v>
      </c>
      <c r="H20" s="103">
        <v>0.70089999999999997</v>
      </c>
      <c r="I20" s="103">
        <v>0.25936999999999999</v>
      </c>
    </row>
    <row r="21" spans="2:9">
      <c r="B21" s="103">
        <v>0.30720999999999998</v>
      </c>
      <c r="C21" s="103">
        <v>0.12661</v>
      </c>
      <c r="D21" s="103">
        <v>0.33418999999999999</v>
      </c>
      <c r="E21" s="103">
        <v>3.4979999999999997E-2</v>
      </c>
      <c r="F21" s="103">
        <v>0.49308999999999997</v>
      </c>
      <c r="G21" s="103">
        <v>0.20630000000000001</v>
      </c>
      <c r="H21" s="103">
        <v>0.69723999999999997</v>
      </c>
      <c r="I21" s="103">
        <v>0.25929999999999997</v>
      </c>
    </row>
    <row r="22" spans="2:9">
      <c r="B22" s="103">
        <v>0.29257</v>
      </c>
      <c r="C22" s="103">
        <v>0.12606999999999999</v>
      </c>
      <c r="D22" s="103">
        <v>0.32333000000000001</v>
      </c>
      <c r="E22" s="103">
        <v>3.2669999999999998E-2</v>
      </c>
      <c r="F22" s="103">
        <v>0.48196</v>
      </c>
      <c r="G22" s="103">
        <v>0.20177</v>
      </c>
      <c r="H22" s="103">
        <v>0.69621999999999995</v>
      </c>
      <c r="I22" s="103">
        <v>0.25868000000000002</v>
      </c>
    </row>
    <row r="23" spans="2:9">
      <c r="B23" s="103">
        <v>0.28760000000000002</v>
      </c>
      <c r="C23" s="103">
        <v>0.12411</v>
      </c>
      <c r="D23" s="103">
        <v>0.31570999999999999</v>
      </c>
      <c r="E23" s="103">
        <v>3.0689999999999999E-2</v>
      </c>
      <c r="F23" s="103">
        <v>0.47164</v>
      </c>
      <c r="G23" s="103">
        <v>0.19742000000000001</v>
      </c>
      <c r="H23" s="103">
        <v>0.69384000000000001</v>
      </c>
      <c r="I23" s="103">
        <v>0.2571</v>
      </c>
    </row>
    <row r="24" spans="2:9">
      <c r="B24" s="103">
        <v>0.28109000000000001</v>
      </c>
      <c r="C24" s="103">
        <v>0.12091</v>
      </c>
      <c r="D24" s="103">
        <v>0.30192999999999998</v>
      </c>
      <c r="E24" s="103">
        <v>2.8570000000000002E-2</v>
      </c>
      <c r="F24" s="103">
        <v>0.45889999999999997</v>
      </c>
      <c r="G24" s="103">
        <v>0.19306999999999999</v>
      </c>
      <c r="H24" s="103">
        <v>0.68967000000000001</v>
      </c>
      <c r="I24" s="103">
        <v>0.25617000000000001</v>
      </c>
    </row>
    <row r="25" spans="2:9">
      <c r="B25" s="103">
        <v>0.27134999999999998</v>
      </c>
      <c r="C25" s="103">
        <v>0.11947000000000001</v>
      </c>
      <c r="D25" s="103">
        <v>0.29315000000000002</v>
      </c>
      <c r="E25" s="103">
        <v>2.7709999999999999E-2</v>
      </c>
      <c r="F25" s="103">
        <v>0.4496</v>
      </c>
      <c r="G25" s="103">
        <v>0.18823999999999999</v>
      </c>
      <c r="H25" s="103">
        <v>0.68550999999999995</v>
      </c>
      <c r="I25" s="103">
        <v>0.25563999999999998</v>
      </c>
    </row>
    <row r="26" spans="2:9">
      <c r="B26" s="103">
        <v>0.2601</v>
      </c>
      <c r="C26" s="103">
        <v>0.11720999999999999</v>
      </c>
      <c r="D26" s="103">
        <v>0.28089999999999998</v>
      </c>
      <c r="E26" s="103">
        <v>2.6239999999999999E-2</v>
      </c>
      <c r="F26" s="103">
        <v>0.43744</v>
      </c>
      <c r="G26" s="103">
        <v>0.18396999999999999</v>
      </c>
      <c r="H26" s="103">
        <v>0.67898999999999998</v>
      </c>
      <c r="I26" s="103">
        <v>0.25469000000000003</v>
      </c>
    </row>
    <row r="27" spans="2:9">
      <c r="B27" s="103">
        <v>0.25013999999999997</v>
      </c>
      <c r="C27" s="103">
        <v>0.11344</v>
      </c>
      <c r="D27" s="103">
        <v>0.27262999999999998</v>
      </c>
      <c r="E27" s="103">
        <v>2.4750000000000001E-2</v>
      </c>
      <c r="F27" s="103">
        <v>0.42646000000000001</v>
      </c>
      <c r="G27" s="103">
        <v>0.17907999999999999</v>
      </c>
      <c r="H27" s="103">
        <v>0.67515999999999998</v>
      </c>
      <c r="I27" s="103">
        <v>0.25157000000000002</v>
      </c>
    </row>
    <row r="28" spans="2:9">
      <c r="B28" s="103">
        <v>0.24095</v>
      </c>
      <c r="C28" s="103">
        <v>0.11242000000000001</v>
      </c>
      <c r="D28" s="103">
        <v>0.26834000000000002</v>
      </c>
      <c r="E28" s="103">
        <v>2.334E-2</v>
      </c>
      <c r="F28" s="103">
        <v>0.41653000000000001</v>
      </c>
      <c r="G28" s="103">
        <v>0.17541999999999999</v>
      </c>
      <c r="H28" s="103">
        <v>0.67288000000000003</v>
      </c>
      <c r="I28" s="103">
        <v>0.24745</v>
      </c>
    </row>
    <row r="29" spans="2:9">
      <c r="B29" s="103">
        <v>0.22833000000000001</v>
      </c>
      <c r="C29" s="103">
        <v>0.1091</v>
      </c>
      <c r="D29" s="103">
        <v>0.25719999999999998</v>
      </c>
      <c r="E29" s="103">
        <v>2.2120000000000001E-2</v>
      </c>
      <c r="F29" s="103">
        <v>0.40572000000000003</v>
      </c>
      <c r="G29" s="103">
        <v>0.17118</v>
      </c>
      <c r="H29" s="103">
        <v>0.66642000000000001</v>
      </c>
      <c r="I29" s="103">
        <v>0.24343999999999999</v>
      </c>
    </row>
    <row r="30" spans="2:9">
      <c r="B30" s="103">
        <v>0.22037000000000001</v>
      </c>
      <c r="C30" s="103">
        <v>0.10767</v>
      </c>
      <c r="D30" s="103">
        <v>0.24765999999999999</v>
      </c>
      <c r="E30" s="103">
        <v>2.0990000000000002E-2</v>
      </c>
      <c r="F30" s="103">
        <v>0.3952</v>
      </c>
      <c r="G30" s="103">
        <v>0.16563</v>
      </c>
      <c r="H30" s="103">
        <v>0.65973000000000004</v>
      </c>
      <c r="I30" s="103">
        <v>0.24174999999999999</v>
      </c>
    </row>
    <row r="31" spans="2:9">
      <c r="B31" s="103">
        <v>0.21107999999999999</v>
      </c>
      <c r="C31" s="103">
        <v>0.10247000000000001</v>
      </c>
      <c r="D31" s="103">
        <v>0.24568999999999999</v>
      </c>
      <c r="E31" s="103">
        <v>2.061E-2</v>
      </c>
      <c r="F31" s="103">
        <v>0.3836</v>
      </c>
      <c r="G31" s="103">
        <v>0.15973999999999999</v>
      </c>
      <c r="H31" s="103">
        <v>0.64902000000000004</v>
      </c>
      <c r="I31" s="103">
        <v>0.23791999999999999</v>
      </c>
    </row>
    <row r="32" spans="2:9">
      <c r="B32" s="103">
        <v>0.20399</v>
      </c>
      <c r="C32" s="103">
        <v>9.9580000000000002E-2</v>
      </c>
      <c r="D32" s="103">
        <v>0.23791000000000001</v>
      </c>
      <c r="E32" s="103">
        <v>1.9439999999999999E-2</v>
      </c>
      <c r="F32" s="103">
        <v>0.37424000000000002</v>
      </c>
      <c r="G32" s="103">
        <v>0.15415999999999999</v>
      </c>
      <c r="H32" s="103">
        <v>0.64197000000000004</v>
      </c>
      <c r="I32" s="103">
        <v>0.23341999999999999</v>
      </c>
    </row>
    <row r="33" spans="2:9">
      <c r="B33" s="103">
        <v>0.19405</v>
      </c>
      <c r="C33" s="103">
        <v>9.5610000000000001E-2</v>
      </c>
      <c r="D33" s="103">
        <v>0.23252</v>
      </c>
      <c r="E33" s="103">
        <v>1.8929999999999999E-2</v>
      </c>
      <c r="F33" s="103">
        <v>0.36174000000000001</v>
      </c>
      <c r="G33" s="103">
        <v>0.14907000000000001</v>
      </c>
      <c r="H33" s="103">
        <v>0.63331999999999999</v>
      </c>
      <c r="I33" s="103">
        <v>0.22877</v>
      </c>
    </row>
    <row r="34" spans="2:9">
      <c r="B34" s="103">
        <v>0.18532999999999999</v>
      </c>
      <c r="C34" s="103">
        <v>9.2460000000000001E-2</v>
      </c>
      <c r="D34" s="103">
        <v>0.22756999999999999</v>
      </c>
      <c r="E34" s="103">
        <v>1.7909999999999999E-2</v>
      </c>
      <c r="F34" s="103">
        <v>0.35254999999999997</v>
      </c>
      <c r="G34" s="103">
        <v>0.14404</v>
      </c>
      <c r="H34" s="103">
        <v>0.62229999999999996</v>
      </c>
      <c r="I34" s="103">
        <v>0.22527</v>
      </c>
    </row>
    <row r="35" spans="2:9">
      <c r="B35" s="103">
        <v>0.17685999999999999</v>
      </c>
      <c r="C35" s="103">
        <v>8.9880000000000002E-2</v>
      </c>
      <c r="D35" s="103">
        <v>0.22342999999999999</v>
      </c>
      <c r="E35" s="103">
        <v>1.6789999999999999E-2</v>
      </c>
      <c r="F35" s="103">
        <v>0.34501999999999999</v>
      </c>
      <c r="G35" s="103">
        <v>0.13936999999999999</v>
      </c>
      <c r="H35" s="103">
        <v>0.61665999999999999</v>
      </c>
      <c r="I35" s="103">
        <v>0.22151000000000001</v>
      </c>
    </row>
    <row r="36" spans="2:9">
      <c r="B36" s="103">
        <v>0.16683000000000001</v>
      </c>
      <c r="C36" s="103">
        <v>8.6790000000000006E-2</v>
      </c>
      <c r="D36" s="103">
        <v>0.22136</v>
      </c>
      <c r="E36" s="103">
        <v>1.6670000000000001E-2</v>
      </c>
      <c r="F36" s="103">
        <v>0.33435999999999999</v>
      </c>
      <c r="G36" s="103">
        <v>0.13396</v>
      </c>
      <c r="H36" s="103">
        <v>0.60580000000000001</v>
      </c>
      <c r="I36" s="103">
        <v>0.21826000000000001</v>
      </c>
    </row>
    <row r="37" spans="2:9">
      <c r="B37" s="103">
        <v>0.15948000000000001</v>
      </c>
      <c r="C37" s="103">
        <v>8.2019999999999996E-2</v>
      </c>
      <c r="D37" s="103">
        <v>0.21646000000000001</v>
      </c>
      <c r="E37" s="103">
        <v>1.592E-2</v>
      </c>
      <c r="F37" s="103">
        <v>0.32252999999999998</v>
      </c>
      <c r="G37" s="103">
        <v>0.13031999999999999</v>
      </c>
      <c r="H37" s="103">
        <v>0.60135000000000005</v>
      </c>
      <c r="I37" s="103">
        <v>0.21193000000000001</v>
      </c>
    </row>
    <row r="38" spans="2:9">
      <c r="B38" s="103">
        <v>0.15336</v>
      </c>
      <c r="C38" s="103">
        <v>8.0710000000000004E-2</v>
      </c>
      <c r="D38" s="103">
        <v>0.21187</v>
      </c>
      <c r="E38" s="103">
        <v>1.523E-2</v>
      </c>
      <c r="F38" s="103">
        <v>0.31614999999999999</v>
      </c>
      <c r="G38" s="103">
        <v>0.12506999999999999</v>
      </c>
      <c r="H38" s="103">
        <v>0.59106999999999998</v>
      </c>
      <c r="I38" s="103">
        <v>0.20730000000000001</v>
      </c>
    </row>
    <row r="39" spans="2:9">
      <c r="B39" s="103">
        <v>0.14430999999999999</v>
      </c>
      <c r="C39" s="103">
        <v>8.0079999999999998E-2</v>
      </c>
      <c r="D39" s="103">
        <v>0.20291999999999999</v>
      </c>
      <c r="E39" s="103">
        <v>1.4749999999999999E-2</v>
      </c>
      <c r="F39" s="103">
        <v>0.30843999999999999</v>
      </c>
      <c r="G39" s="103">
        <v>0.12186</v>
      </c>
      <c r="H39" s="103">
        <v>0.58675999999999995</v>
      </c>
      <c r="I39" s="103">
        <v>0.20202000000000001</v>
      </c>
    </row>
    <row r="40" spans="2:9">
      <c r="B40" s="103">
        <v>0.13758000000000001</v>
      </c>
      <c r="C40" s="103">
        <v>7.6579999999999995E-2</v>
      </c>
      <c r="D40" s="103">
        <v>0.20218</v>
      </c>
      <c r="E40" s="103">
        <v>1.4710000000000001E-2</v>
      </c>
      <c r="F40" s="103">
        <v>0.29814000000000002</v>
      </c>
      <c r="G40" s="103">
        <v>0.11796</v>
      </c>
      <c r="H40" s="103">
        <v>0.57704</v>
      </c>
      <c r="I40" s="103">
        <v>0.19943</v>
      </c>
    </row>
    <row r="41" spans="2:9">
      <c r="B41" s="103">
        <v>0.13066</v>
      </c>
      <c r="C41" s="103">
        <v>7.3370000000000005E-2</v>
      </c>
      <c r="D41" s="103">
        <v>0.20335</v>
      </c>
      <c r="E41" s="103">
        <v>1.43E-2</v>
      </c>
      <c r="F41" s="103">
        <v>0.29050999999999999</v>
      </c>
      <c r="G41" s="103">
        <v>0.11405999999999999</v>
      </c>
      <c r="H41" s="103">
        <v>0.56496999999999997</v>
      </c>
      <c r="I41" s="103">
        <v>0.19638</v>
      </c>
    </row>
    <row r="42" spans="2:9">
      <c r="B42" s="103">
        <v>0.12625</v>
      </c>
      <c r="C42" s="103">
        <v>7.2819999999999996E-2</v>
      </c>
      <c r="D42" s="103">
        <v>0.20157</v>
      </c>
      <c r="E42" s="103">
        <v>1.359E-2</v>
      </c>
      <c r="F42" s="103">
        <v>0.28460000000000002</v>
      </c>
      <c r="G42" s="103">
        <v>0.11089</v>
      </c>
      <c r="H42" s="103">
        <v>0.56308000000000002</v>
      </c>
      <c r="I42" s="103">
        <v>0.19161</v>
      </c>
    </row>
    <row r="43" spans="2:9">
      <c r="B43" s="103">
        <v>0.12156</v>
      </c>
      <c r="C43" s="103">
        <v>7.084E-2</v>
      </c>
      <c r="D43" s="103">
        <v>0.20022999999999999</v>
      </c>
      <c r="E43" s="103">
        <v>1.3480000000000001E-2</v>
      </c>
      <c r="F43" s="103">
        <v>0.27579999999999999</v>
      </c>
      <c r="G43" s="103">
        <v>0.10891000000000001</v>
      </c>
      <c r="H43" s="103">
        <v>0.55513999999999997</v>
      </c>
      <c r="I43" s="103">
        <v>0.18770999999999999</v>
      </c>
    </row>
    <row r="44" spans="2:9">
      <c r="B44" s="103">
        <v>0.1188</v>
      </c>
      <c r="C44" s="103">
        <v>6.6860000000000003E-2</v>
      </c>
      <c r="D44" s="103">
        <v>0.19399</v>
      </c>
      <c r="E44" s="103">
        <v>1.2970000000000001E-2</v>
      </c>
      <c r="F44" s="103">
        <v>0.27167999999999998</v>
      </c>
      <c r="G44" s="103">
        <v>0.10650999999999999</v>
      </c>
      <c r="H44" s="103">
        <v>0.55089999999999995</v>
      </c>
      <c r="I44" s="103">
        <v>0.18235999999999999</v>
      </c>
    </row>
    <row r="45" spans="2:9">
      <c r="B45" s="103">
        <v>0.11333</v>
      </c>
      <c r="C45" s="103">
        <v>6.5750000000000003E-2</v>
      </c>
      <c r="D45" s="103">
        <v>0.19298999999999999</v>
      </c>
      <c r="E45" s="103">
        <v>1.239E-2</v>
      </c>
      <c r="F45" s="103">
        <v>0.26529000000000003</v>
      </c>
      <c r="G45" s="103">
        <v>0.10443</v>
      </c>
      <c r="H45" s="103">
        <v>0.54078000000000004</v>
      </c>
      <c r="I45" s="103">
        <v>0.17788999999999999</v>
      </c>
    </row>
    <row r="46" spans="2:9">
      <c r="B46" s="103">
        <v>0.10833</v>
      </c>
      <c r="C46" s="103">
        <v>6.2600000000000003E-2</v>
      </c>
      <c r="D46" s="103">
        <v>0.19366</v>
      </c>
      <c r="E46" s="103">
        <v>1.244E-2</v>
      </c>
      <c r="F46" s="103">
        <v>0.26289000000000001</v>
      </c>
      <c r="G46" s="103">
        <v>0.10052999999999999</v>
      </c>
      <c r="H46" s="103">
        <v>0.53347</v>
      </c>
      <c r="I46" s="103">
        <v>0.17152000000000001</v>
      </c>
    </row>
    <row r="47" spans="2:9">
      <c r="B47" s="103">
        <v>0.1043</v>
      </c>
      <c r="C47" s="103">
        <v>5.8659999999999997E-2</v>
      </c>
      <c r="D47" s="103">
        <v>0.18662000000000001</v>
      </c>
      <c r="E47" s="103">
        <v>1.167E-2</v>
      </c>
      <c r="F47" s="103">
        <v>0.25855</v>
      </c>
      <c r="G47" s="103">
        <v>9.7710000000000005E-2</v>
      </c>
      <c r="H47" s="103">
        <v>0.52730999999999995</v>
      </c>
      <c r="I47" s="103">
        <v>0.16621</v>
      </c>
    </row>
    <row r="48" spans="2:9">
      <c r="B48" s="103">
        <v>0.1018</v>
      </c>
      <c r="C48" s="103">
        <v>6.7110000000000003E-2</v>
      </c>
      <c r="D48" s="103">
        <v>0.19006999999999999</v>
      </c>
      <c r="E48" s="103">
        <v>1.37E-2</v>
      </c>
      <c r="F48" s="103">
        <v>0.25475999999999999</v>
      </c>
      <c r="G48" s="103">
        <v>9.5229999999999995E-2</v>
      </c>
      <c r="H48" s="103">
        <v>0.51653000000000004</v>
      </c>
      <c r="I48" s="103">
        <v>0.16158</v>
      </c>
    </row>
    <row r="49" spans="2:9">
      <c r="B49" s="102">
        <f>AVERAGE(B4:B48)</f>
        <v>0.27538488888888896</v>
      </c>
      <c r="C49" s="102">
        <f t="shared" ref="C49:E49" si="0">AVERAGE(C4:C48)</f>
        <v>0.10877111111111108</v>
      </c>
      <c r="D49" s="102">
        <f t="shared" si="0"/>
        <v>0.3346115555555555</v>
      </c>
      <c r="E49" s="102">
        <f t="shared" si="0"/>
        <v>3.5106222222222219E-2</v>
      </c>
      <c r="F49" s="103">
        <v>0.25111</v>
      </c>
      <c r="G49" s="103">
        <v>9.2929999999999999E-2</v>
      </c>
      <c r="H49" s="103">
        <v>0.50871</v>
      </c>
      <c r="I49" s="103">
        <v>0.1565</v>
      </c>
    </row>
    <row r="50" spans="2:9">
      <c r="F50" s="103">
        <v>0.24414</v>
      </c>
      <c r="G50" s="103">
        <v>9.0630000000000002E-2</v>
      </c>
      <c r="H50" s="103">
        <v>0.49957000000000001</v>
      </c>
      <c r="I50" s="103">
        <v>0.1515</v>
      </c>
    </row>
    <row r="51" spans="2:9">
      <c r="B51" s="135" t="s">
        <v>1612</v>
      </c>
      <c r="C51" s="135"/>
      <c r="D51" s="135" t="s">
        <v>1613</v>
      </c>
      <c r="E51" s="135"/>
      <c r="F51" s="103">
        <v>0.2369</v>
      </c>
      <c r="G51" s="103">
        <v>8.9380000000000001E-2</v>
      </c>
      <c r="H51" s="103">
        <v>0.49264000000000002</v>
      </c>
      <c r="I51" s="103">
        <v>0.1449</v>
      </c>
    </row>
    <row r="52" spans="2:9">
      <c r="B52" s="102" t="s">
        <v>33</v>
      </c>
      <c r="C52" s="102" t="s">
        <v>46</v>
      </c>
      <c r="D52" s="102" t="s">
        <v>33</v>
      </c>
      <c r="E52" s="102" t="s">
        <v>46</v>
      </c>
      <c r="F52" s="103">
        <v>0.23102</v>
      </c>
      <c r="G52" s="103">
        <v>8.7779999999999997E-2</v>
      </c>
      <c r="H52" s="103">
        <v>0.48614000000000002</v>
      </c>
      <c r="I52" s="103">
        <v>0.14066000000000001</v>
      </c>
    </row>
    <row r="53" spans="2:9">
      <c r="B53" s="103">
        <f>AVERAGE(B49,F84,H66,D49)</f>
        <v>0.37768618570788537</v>
      </c>
      <c r="C53" s="103">
        <f>STDEV(B49,F84,H66,D49)</f>
        <v>0.13777473837967663</v>
      </c>
      <c r="D53" s="103">
        <f>AVERAGE(C49,G84,E49,I66)</f>
        <v>0.1152226317204301</v>
      </c>
      <c r="E53" s="103">
        <f>STDEV(C49,G84,E49,I66)</f>
        <v>6.4780406304180083E-2</v>
      </c>
      <c r="F53" s="103">
        <v>0.22650000000000001</v>
      </c>
      <c r="G53" s="103">
        <v>8.4989999999999996E-2</v>
      </c>
      <c r="H53" s="103">
        <v>0.47894999999999999</v>
      </c>
      <c r="I53" s="103">
        <v>0.13589999999999999</v>
      </c>
    </row>
    <row r="54" spans="2:9">
      <c r="B54" s="103">
        <f>100*B53</f>
        <v>37.76861857078854</v>
      </c>
      <c r="C54" s="103">
        <f t="shared" ref="C54:E54" si="1">100*C53</f>
        <v>13.777473837967664</v>
      </c>
      <c r="D54" s="103">
        <f t="shared" si="1"/>
        <v>11.52226317204301</v>
      </c>
      <c r="E54" s="103">
        <f t="shared" si="1"/>
        <v>6.4780406304180085</v>
      </c>
      <c r="F54" s="103">
        <v>0.2243</v>
      </c>
      <c r="G54" s="103">
        <v>8.133E-2</v>
      </c>
      <c r="H54" s="103">
        <v>0.46688000000000002</v>
      </c>
      <c r="I54" s="103">
        <v>0.12953000000000001</v>
      </c>
    </row>
    <row r="55" spans="2:9">
      <c r="F55" s="103">
        <v>0.21751999999999999</v>
      </c>
      <c r="G55" s="103">
        <v>7.9049999999999995E-2</v>
      </c>
      <c r="H55" s="103">
        <v>0.45852999999999999</v>
      </c>
      <c r="I55" s="103">
        <v>0.12295</v>
      </c>
    </row>
    <row r="56" spans="2:9">
      <c r="F56" s="103">
        <v>0.21074999999999999</v>
      </c>
      <c r="G56" s="103">
        <v>7.7469999999999997E-2</v>
      </c>
      <c r="H56" s="103">
        <v>0.44824000000000003</v>
      </c>
      <c r="I56" s="103">
        <v>0.11677</v>
      </c>
    </row>
    <row r="57" spans="2:9">
      <c r="F57" s="103">
        <v>0.20466999999999999</v>
      </c>
      <c r="G57" s="103">
        <v>7.646E-2</v>
      </c>
      <c r="H57" s="103">
        <v>0.43587999999999999</v>
      </c>
      <c r="I57" s="103">
        <v>0.11226</v>
      </c>
    </row>
    <row r="58" spans="2:9">
      <c r="F58" s="103">
        <v>0.19988</v>
      </c>
      <c r="G58" s="103">
        <v>7.3649999999999993E-2</v>
      </c>
      <c r="H58" s="103">
        <v>0.43009999999999998</v>
      </c>
      <c r="I58" s="103">
        <v>0.10624</v>
      </c>
    </row>
    <row r="59" spans="2:9">
      <c r="F59" s="103">
        <v>0.19694999999999999</v>
      </c>
      <c r="G59" s="103">
        <v>7.0260000000000003E-2</v>
      </c>
      <c r="H59" s="103">
        <v>0.41454999999999997</v>
      </c>
      <c r="I59" s="103">
        <v>0.10133</v>
      </c>
    </row>
    <row r="60" spans="2:9">
      <c r="F60" s="103">
        <v>0.19228000000000001</v>
      </c>
      <c r="G60" s="103">
        <v>6.8049999999999999E-2</v>
      </c>
      <c r="H60" s="103">
        <v>0.40550000000000003</v>
      </c>
      <c r="I60" s="103">
        <v>9.4339999999999993E-2</v>
      </c>
    </row>
    <row r="61" spans="2:9">
      <c r="F61" s="103">
        <v>0.18623000000000001</v>
      </c>
      <c r="G61" s="103">
        <v>6.6339999999999996E-2</v>
      </c>
      <c r="H61" s="103">
        <v>0.38674999999999998</v>
      </c>
      <c r="I61" s="103">
        <v>8.6999999999999994E-2</v>
      </c>
    </row>
    <row r="62" spans="2:9">
      <c r="F62" s="103">
        <v>0.18248</v>
      </c>
      <c r="G62" s="103">
        <v>6.4979999999999996E-2</v>
      </c>
      <c r="H62" s="103">
        <v>0.36845</v>
      </c>
      <c r="I62" s="103">
        <v>7.9949999999999993E-2</v>
      </c>
    </row>
    <row r="63" spans="2:9">
      <c r="F63" s="103">
        <v>0.17599000000000001</v>
      </c>
      <c r="G63" s="103">
        <v>6.2379999999999998E-2</v>
      </c>
      <c r="H63" s="103">
        <v>0.35672999999999999</v>
      </c>
      <c r="I63" s="103">
        <v>7.2700000000000001E-2</v>
      </c>
    </row>
    <row r="64" spans="2:9">
      <c r="F64" s="103">
        <v>0.17327000000000001</v>
      </c>
      <c r="G64" s="103">
        <v>6.0229999999999999E-2</v>
      </c>
      <c r="H64" s="103">
        <v>0.34769</v>
      </c>
      <c r="I64" s="103">
        <v>6.9959999999999994E-2</v>
      </c>
    </row>
    <row r="65" spans="6:9">
      <c r="F65" s="103">
        <v>0.16861999999999999</v>
      </c>
      <c r="G65" s="103">
        <v>5.8959999999999999E-2</v>
      </c>
      <c r="H65" s="103">
        <v>0.33948</v>
      </c>
      <c r="I65" s="103">
        <v>7.077E-2</v>
      </c>
    </row>
    <row r="66" spans="6:9">
      <c r="F66" s="103">
        <v>0.16478999999999999</v>
      </c>
      <c r="G66" s="103">
        <v>5.747E-2</v>
      </c>
      <c r="H66" s="102">
        <f>AVERAGE(H4:H65)</f>
        <v>0.58086854838709689</v>
      </c>
      <c r="I66" s="102">
        <f>AVERAGE(I4:I65)</f>
        <v>0.19301919354838701</v>
      </c>
    </row>
    <row r="67" spans="6:9">
      <c r="F67" s="103">
        <v>0.16066</v>
      </c>
      <c r="G67" s="103">
        <v>5.5530000000000003E-2</v>
      </c>
    </row>
    <row r="68" spans="6:9">
      <c r="F68" s="103">
        <v>0.15683</v>
      </c>
      <c r="G68" s="103">
        <v>5.493E-2</v>
      </c>
    </row>
    <row r="69" spans="6:9">
      <c r="F69" s="103">
        <v>0.15339</v>
      </c>
      <c r="G69" s="103">
        <v>5.3659999999999999E-2</v>
      </c>
    </row>
    <row r="70" spans="6:9">
      <c r="F70" s="103">
        <v>0.14921999999999999</v>
      </c>
      <c r="G70" s="103">
        <v>5.2769999999999997E-2</v>
      </c>
    </row>
    <row r="71" spans="6:9">
      <c r="F71" s="103">
        <v>0.14657000000000001</v>
      </c>
      <c r="G71" s="103">
        <v>5.1619999999999999E-2</v>
      </c>
    </row>
    <row r="72" spans="6:9">
      <c r="F72" s="103">
        <v>0.14416000000000001</v>
      </c>
      <c r="G72" s="103">
        <v>5.0389999999999997E-2</v>
      </c>
    </row>
    <row r="73" spans="6:9">
      <c r="F73" s="103">
        <v>0.14194000000000001</v>
      </c>
      <c r="G73" s="103">
        <v>4.922E-2</v>
      </c>
    </row>
    <row r="74" spans="6:9">
      <c r="F74" s="103">
        <v>0.13830000000000001</v>
      </c>
      <c r="G74" s="103">
        <v>4.8410000000000002E-2</v>
      </c>
    </row>
    <row r="75" spans="6:9">
      <c r="F75" s="103">
        <v>0.13553999999999999</v>
      </c>
      <c r="G75" s="103">
        <v>4.8399999999999999E-2</v>
      </c>
    </row>
    <row r="76" spans="6:9">
      <c r="F76" s="103">
        <v>0.13314000000000001</v>
      </c>
      <c r="G76" s="103">
        <v>4.752E-2</v>
      </c>
    </row>
    <row r="77" spans="6:9">
      <c r="F77" s="103">
        <v>0.12981999999999999</v>
      </c>
      <c r="G77" s="103">
        <v>4.5490000000000003E-2</v>
      </c>
    </row>
    <row r="78" spans="6:9">
      <c r="F78" s="103">
        <v>0.12794</v>
      </c>
      <c r="G78" s="103">
        <v>4.3819999999999998E-2</v>
      </c>
    </row>
    <row r="79" spans="6:9">
      <c r="F79" s="103">
        <v>0.12540999999999999</v>
      </c>
      <c r="G79" s="103">
        <v>4.3339999999999997E-2</v>
      </c>
    </row>
    <row r="80" spans="6:9">
      <c r="F80" s="103">
        <v>0.12576999999999999</v>
      </c>
      <c r="G80" s="103">
        <v>4.3110000000000002E-2</v>
      </c>
    </row>
    <row r="81" spans="6:7">
      <c r="F81" s="103">
        <v>0.12216</v>
      </c>
      <c r="G81" s="103">
        <v>4.2450000000000002E-2</v>
      </c>
    </row>
    <row r="82" spans="6:7">
      <c r="F82" s="103">
        <v>0.12153</v>
      </c>
      <c r="G82" s="103">
        <v>4.1239999999999999E-2</v>
      </c>
    </row>
    <row r="83" spans="6:7">
      <c r="F83" s="103">
        <v>0.12309</v>
      </c>
      <c r="G83" s="103">
        <v>4.4679999999999997E-2</v>
      </c>
    </row>
    <row r="84" spans="6:7">
      <c r="F84" s="102">
        <f>AVERAGE(F4:F83)</f>
        <v>0.31987975000000013</v>
      </c>
      <c r="G84" s="102">
        <f>AVERAGE(G4:G83)</f>
        <v>0.12399400000000005</v>
      </c>
    </row>
  </sheetData>
  <mergeCells count="6">
    <mergeCell ref="B2:C2"/>
    <mergeCell ref="D2:E2"/>
    <mergeCell ref="F2:G2"/>
    <mergeCell ref="H2:I2"/>
    <mergeCell ref="B51:C51"/>
    <mergeCell ref="D51:E51"/>
  </mergeCells>
  <phoneticPr fontId="2" type="noConversion"/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"/>
  <sheetViews>
    <sheetView workbookViewId="0">
      <selection activeCell="J13" sqref="J13"/>
    </sheetView>
  </sheetViews>
  <sheetFormatPr baseColWidth="10" defaultColWidth="8.85546875" defaultRowHeight="15"/>
  <sheetData>
    <row r="3" spans="2:6">
      <c r="B3" s="55" t="s">
        <v>6</v>
      </c>
      <c r="C3" s="55" t="s">
        <v>7</v>
      </c>
      <c r="D3" s="55" t="s">
        <v>25</v>
      </c>
      <c r="E3" s="55" t="s">
        <v>7</v>
      </c>
      <c r="F3" s="55" t="s">
        <v>1559</v>
      </c>
    </row>
    <row r="4" spans="2:6">
      <c r="B4" s="11">
        <v>1</v>
      </c>
      <c r="C4" s="11">
        <v>72.2</v>
      </c>
      <c r="D4" s="11">
        <v>36.57</v>
      </c>
      <c r="E4" s="11">
        <v>0.64</v>
      </c>
      <c r="F4" s="11">
        <v>1.03</v>
      </c>
    </row>
    <row r="5" spans="2:6">
      <c r="B5" s="11">
        <v>2</v>
      </c>
      <c r="C5" s="11">
        <v>70.02</v>
      </c>
      <c r="D5" s="11">
        <v>32.380000000000003</v>
      </c>
      <c r="E5" s="11">
        <v>7.2</v>
      </c>
      <c r="F5" s="11">
        <v>1.5</v>
      </c>
    </row>
    <row r="6" spans="2:6">
      <c r="B6" s="11">
        <v>3</v>
      </c>
      <c r="C6" s="11">
        <v>71.010000000000005</v>
      </c>
      <c r="D6" s="11">
        <v>34.24</v>
      </c>
      <c r="E6" s="11">
        <v>4.0999999999999996</v>
      </c>
      <c r="F6" s="11">
        <v>1.01</v>
      </c>
    </row>
  </sheetData>
  <phoneticPr fontId="2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7:G36"/>
  <sheetViews>
    <sheetView topLeftCell="A16" workbookViewId="0">
      <selection activeCell="K28" sqref="K28"/>
    </sheetView>
  </sheetViews>
  <sheetFormatPr baseColWidth="10" defaultColWidth="8.85546875" defaultRowHeight="15"/>
  <cols>
    <col min="2" max="2" width="21" bestFit="1" customWidth="1"/>
    <col min="3" max="4" width="8.42578125" style="1" bestFit="1" customWidth="1"/>
    <col min="5" max="5" width="8.42578125" bestFit="1" customWidth="1"/>
    <col min="6" max="6" width="9.85546875" bestFit="1" customWidth="1"/>
    <col min="7" max="7" width="8.42578125" bestFit="1" customWidth="1"/>
  </cols>
  <sheetData>
    <row r="17" spans="2:7" ht="15.75" thickBot="1"/>
    <row r="18" spans="2:7">
      <c r="B18" s="160" t="s">
        <v>1307</v>
      </c>
      <c r="C18"/>
      <c r="D18"/>
    </row>
    <row r="19" spans="2:7" ht="15.75" thickBot="1">
      <c r="B19" s="161"/>
      <c r="C19"/>
      <c r="D19"/>
    </row>
    <row r="20" spans="2:7">
      <c r="C20" s="56">
        <v>231</v>
      </c>
      <c r="D20" s="56" t="s">
        <v>1308</v>
      </c>
      <c r="E20" s="56" t="s">
        <v>1309</v>
      </c>
      <c r="F20" s="56" t="s">
        <v>1310</v>
      </c>
      <c r="G20" s="56" t="s">
        <v>1311</v>
      </c>
    </row>
    <row r="21" spans="2:7">
      <c r="B21" s="69" t="s">
        <v>1312</v>
      </c>
      <c r="C21" s="8">
        <v>143.5</v>
      </c>
      <c r="D21" s="8">
        <v>574.70000000000005</v>
      </c>
      <c r="E21" s="8">
        <v>158.19999999999999</v>
      </c>
      <c r="F21" s="8">
        <v>140.69999999999999</v>
      </c>
      <c r="G21" s="8">
        <v>146.30000000000001</v>
      </c>
    </row>
    <row r="22" spans="2:7">
      <c r="B22" s="70" t="s">
        <v>1313</v>
      </c>
      <c r="C22" s="71">
        <f>C21/$C$21</f>
        <v>1</v>
      </c>
      <c r="D22" s="71">
        <f t="shared" ref="D22:G22" si="0">D21/$C$21</f>
        <v>4.0048780487804878</v>
      </c>
      <c r="E22" s="71">
        <f t="shared" si="0"/>
        <v>1.1024390243902438</v>
      </c>
      <c r="F22" s="71">
        <f t="shared" si="0"/>
        <v>0.98048780487804865</v>
      </c>
      <c r="G22" s="71">
        <f t="shared" si="0"/>
        <v>1.0195121951219512</v>
      </c>
    </row>
    <row r="23" spans="2:7">
      <c r="C23"/>
      <c r="D23"/>
    </row>
    <row r="24" spans="2:7" ht="15.75" thickBot="1">
      <c r="C24"/>
      <c r="D24"/>
    </row>
    <row r="25" spans="2:7">
      <c r="B25" s="160" t="s">
        <v>1314</v>
      </c>
      <c r="C25"/>
      <c r="D25"/>
    </row>
    <row r="26" spans="2:7" ht="15.75" thickBot="1">
      <c r="B26" s="161"/>
      <c r="C26"/>
      <c r="D26"/>
    </row>
    <row r="27" spans="2:7">
      <c r="C27" s="56">
        <v>231</v>
      </c>
      <c r="D27" s="56" t="s">
        <v>1308</v>
      </c>
      <c r="E27" s="56" t="s">
        <v>1309</v>
      </c>
      <c r="F27" s="56" t="s">
        <v>1310</v>
      </c>
      <c r="G27" s="56" t="s">
        <v>1311</v>
      </c>
    </row>
    <row r="28" spans="2:7">
      <c r="B28" s="69" t="s">
        <v>1312</v>
      </c>
      <c r="C28" s="8">
        <v>150.5</v>
      </c>
      <c r="D28" s="8">
        <v>362.6</v>
      </c>
      <c r="E28" s="8">
        <v>163.80000000000001</v>
      </c>
      <c r="F28" s="8">
        <v>149.1</v>
      </c>
      <c r="G28" s="8">
        <v>151.9</v>
      </c>
    </row>
    <row r="29" spans="2:7">
      <c r="B29" s="70" t="s">
        <v>1313</v>
      </c>
      <c r="C29" s="71">
        <f>C28/$C$28</f>
        <v>1</v>
      </c>
      <c r="D29" s="71">
        <f t="shared" ref="D29:G29" si="1">D28/$C$28</f>
        <v>2.4093023255813955</v>
      </c>
      <c r="E29" s="71">
        <f t="shared" si="1"/>
        <v>1.0883720930232559</v>
      </c>
      <c r="F29" s="71">
        <f t="shared" si="1"/>
        <v>0.99069767441860457</v>
      </c>
      <c r="G29" s="71">
        <f t="shared" si="1"/>
        <v>1.0093023255813953</v>
      </c>
    </row>
    <row r="30" spans="2:7">
      <c r="C30"/>
      <c r="D30"/>
    </row>
    <row r="31" spans="2:7" ht="15.75" thickBot="1">
      <c r="C31"/>
      <c r="D31"/>
    </row>
    <row r="32" spans="2:7">
      <c r="B32" s="160" t="s">
        <v>1315</v>
      </c>
      <c r="C32"/>
      <c r="D32"/>
    </row>
    <row r="33" spans="2:7" ht="15.75" thickBot="1">
      <c r="B33" s="161"/>
      <c r="C33"/>
      <c r="D33"/>
    </row>
    <row r="34" spans="2:7">
      <c r="C34" s="56">
        <v>231</v>
      </c>
      <c r="D34" s="56" t="s">
        <v>1308</v>
      </c>
      <c r="E34" s="56" t="s">
        <v>1309</v>
      </c>
      <c r="F34" s="56" t="s">
        <v>1310</v>
      </c>
      <c r="G34" s="56" t="s">
        <v>1311</v>
      </c>
    </row>
    <row r="35" spans="2:7">
      <c r="B35" s="69" t="s">
        <v>1312</v>
      </c>
      <c r="C35" s="8">
        <v>151.9</v>
      </c>
      <c r="D35" s="8">
        <v>307.3</v>
      </c>
      <c r="E35" s="8">
        <v>149.1</v>
      </c>
      <c r="F35" s="8">
        <v>144.19999999999999</v>
      </c>
      <c r="G35" s="8">
        <v>144.19999999999999</v>
      </c>
    </row>
    <row r="36" spans="2:7">
      <c r="B36" s="70" t="s">
        <v>1313</v>
      </c>
      <c r="C36" s="71">
        <f>C35/$C$35</f>
        <v>1</v>
      </c>
      <c r="D36" s="71">
        <f t="shared" ref="D36:G36" si="2">D35/$C$35</f>
        <v>2.0230414746543777</v>
      </c>
      <c r="E36" s="71">
        <f t="shared" si="2"/>
        <v>0.98156682027649766</v>
      </c>
      <c r="F36" s="71">
        <f t="shared" si="2"/>
        <v>0.94930875576036855</v>
      </c>
      <c r="G36" s="71">
        <f t="shared" si="2"/>
        <v>0.94930875576036855</v>
      </c>
    </row>
  </sheetData>
  <mergeCells count="3">
    <mergeCell ref="B18:B19"/>
    <mergeCell ref="B25:B26"/>
    <mergeCell ref="B32:B33"/>
  </mergeCells>
  <phoneticPr fontId="2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P10:Q11"/>
  <sheetViews>
    <sheetView zoomScale="80" zoomScaleNormal="80" workbookViewId="0">
      <selection activeCell="L29" sqref="L29"/>
    </sheetView>
  </sheetViews>
  <sheetFormatPr baseColWidth="10" defaultColWidth="8.85546875" defaultRowHeight="14.25"/>
  <cols>
    <col min="1" max="16384" width="8.85546875" style="1"/>
  </cols>
  <sheetData>
    <row r="10" spans="16:17" ht="15">
      <c r="P10" s="100">
        <v>1</v>
      </c>
      <c r="Q10" s="1" t="s">
        <v>18</v>
      </c>
    </row>
    <row r="11" spans="16:17" ht="15">
      <c r="P11" s="100">
        <v>2</v>
      </c>
      <c r="Q11" s="1" t="s">
        <v>1600</v>
      </c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X82"/>
  <sheetViews>
    <sheetView topLeftCell="A43" workbookViewId="0">
      <selection activeCell="H88" sqref="H88"/>
    </sheetView>
  </sheetViews>
  <sheetFormatPr baseColWidth="10" defaultRowHeight="15"/>
  <cols>
    <col min="1" max="1" width="3.5703125" style="107" customWidth="1"/>
    <col min="2" max="2" width="6.5703125" style="107" bestFit="1" customWidth="1"/>
    <col min="3" max="3" width="10" style="107" bestFit="1" customWidth="1"/>
    <col min="4" max="4" width="12" style="107" bestFit="1" customWidth="1"/>
    <col min="5" max="5" width="9.42578125" style="107" bestFit="1" customWidth="1"/>
    <col min="6" max="7" width="12" style="107" bestFit="1" customWidth="1"/>
    <col min="8" max="8" width="11.140625" style="107" bestFit="1" customWidth="1"/>
    <col min="9" max="10" width="12" style="107" bestFit="1" customWidth="1"/>
    <col min="11" max="11" width="3.85546875" style="107" customWidth="1"/>
    <col min="12" max="12" width="11.140625" style="107" bestFit="1" customWidth="1"/>
    <col min="13" max="16" width="12" style="107" bestFit="1" customWidth="1"/>
    <col min="17" max="17" width="12.28515625" style="107" bestFit="1" customWidth="1"/>
    <col min="18" max="18" width="11.42578125" style="107"/>
    <col min="19" max="20" width="10" style="107" bestFit="1" customWidth="1"/>
    <col min="21" max="21" width="9.42578125" style="107" customWidth="1"/>
    <col min="22" max="16384" width="11.42578125" style="107"/>
  </cols>
  <sheetData>
    <row r="1" spans="2:50" ht="15.75" thickBot="1"/>
    <row r="2" spans="2:50">
      <c r="B2" s="162" t="s">
        <v>1630</v>
      </c>
      <c r="C2" s="163"/>
      <c r="D2" s="163"/>
      <c r="E2" s="163"/>
      <c r="F2" s="163"/>
      <c r="G2" s="163"/>
      <c r="H2" s="163"/>
      <c r="I2" s="163"/>
      <c r="J2" s="164"/>
      <c r="L2" s="162" t="s">
        <v>1631</v>
      </c>
      <c r="M2" s="163"/>
      <c r="N2" s="163"/>
      <c r="O2" s="163"/>
      <c r="P2" s="163"/>
      <c r="Q2" s="163"/>
      <c r="R2" s="163"/>
      <c r="S2" s="163"/>
      <c r="T2" s="164"/>
      <c r="V2" s="162" t="s">
        <v>1636</v>
      </c>
      <c r="W2" s="163"/>
      <c r="X2" s="163"/>
      <c r="Y2" s="163"/>
      <c r="Z2" s="163"/>
      <c r="AA2" s="163"/>
      <c r="AB2" s="163"/>
      <c r="AC2" s="163"/>
      <c r="AD2" s="164"/>
      <c r="AF2" s="162" t="s">
        <v>1637</v>
      </c>
      <c r="AG2" s="163"/>
      <c r="AH2" s="163"/>
      <c r="AI2" s="163"/>
      <c r="AJ2" s="163"/>
      <c r="AK2" s="163"/>
      <c r="AL2" s="163"/>
      <c r="AM2" s="163"/>
      <c r="AN2" s="164"/>
      <c r="AP2" s="162" t="s">
        <v>1638</v>
      </c>
      <c r="AQ2" s="163"/>
      <c r="AR2" s="163"/>
      <c r="AS2" s="163"/>
      <c r="AT2" s="163"/>
      <c r="AU2" s="163"/>
      <c r="AV2" s="163"/>
      <c r="AW2" s="163"/>
      <c r="AX2" s="164"/>
    </row>
    <row r="3" spans="2:50">
      <c r="B3" s="111" t="s">
        <v>1632</v>
      </c>
      <c r="C3" s="113" t="s">
        <v>1612</v>
      </c>
      <c r="D3" s="113" t="s">
        <v>1613</v>
      </c>
      <c r="E3" s="113" t="s">
        <v>1633</v>
      </c>
      <c r="F3" s="113" t="s">
        <v>1612</v>
      </c>
      <c r="G3" s="113" t="s">
        <v>1613</v>
      </c>
      <c r="H3" s="113" t="s">
        <v>1634</v>
      </c>
      <c r="I3" s="113" t="s">
        <v>1612</v>
      </c>
      <c r="J3" s="114" t="s">
        <v>1613</v>
      </c>
      <c r="L3" s="111" t="s">
        <v>1632</v>
      </c>
      <c r="M3" s="113" t="s">
        <v>1612</v>
      </c>
      <c r="N3" s="113" t="s">
        <v>1613</v>
      </c>
      <c r="O3" s="113" t="s">
        <v>1633</v>
      </c>
      <c r="P3" s="113" t="s">
        <v>1612</v>
      </c>
      <c r="Q3" s="113" t="s">
        <v>1613</v>
      </c>
      <c r="R3" s="113" t="s">
        <v>1634</v>
      </c>
      <c r="S3" s="113" t="s">
        <v>1612</v>
      </c>
      <c r="T3" s="114" t="s">
        <v>1613</v>
      </c>
      <c r="V3" s="111" t="s">
        <v>1632</v>
      </c>
      <c r="W3" s="113" t="s">
        <v>1612</v>
      </c>
      <c r="X3" s="113" t="s">
        <v>1613</v>
      </c>
      <c r="Y3" s="113" t="s">
        <v>1633</v>
      </c>
      <c r="Z3" s="113" t="s">
        <v>1612</v>
      </c>
      <c r="AA3" s="113" t="s">
        <v>1613</v>
      </c>
      <c r="AB3" s="113" t="s">
        <v>1634</v>
      </c>
      <c r="AC3" s="113" t="s">
        <v>1612</v>
      </c>
      <c r="AD3" s="114" t="s">
        <v>1613</v>
      </c>
      <c r="AF3" s="111" t="s">
        <v>1632</v>
      </c>
      <c r="AG3" s="113" t="s">
        <v>1612</v>
      </c>
      <c r="AH3" s="113" t="s">
        <v>1613</v>
      </c>
      <c r="AI3" s="113" t="s">
        <v>1633</v>
      </c>
      <c r="AJ3" s="113" t="s">
        <v>1612</v>
      </c>
      <c r="AK3" s="113" t="s">
        <v>1613</v>
      </c>
      <c r="AL3" s="113" t="s">
        <v>1634</v>
      </c>
      <c r="AM3" s="113" t="s">
        <v>1612</v>
      </c>
      <c r="AN3" s="114" t="s">
        <v>1613</v>
      </c>
      <c r="AP3" s="111" t="s">
        <v>1632</v>
      </c>
      <c r="AQ3" s="113" t="s">
        <v>1612</v>
      </c>
      <c r="AR3" s="113" t="s">
        <v>1613</v>
      </c>
      <c r="AS3" s="113" t="s">
        <v>1633</v>
      </c>
      <c r="AT3" s="113" t="s">
        <v>1612</v>
      </c>
      <c r="AU3" s="113" t="s">
        <v>1613</v>
      </c>
      <c r="AV3" s="113" t="s">
        <v>1634</v>
      </c>
      <c r="AW3" s="113" t="s">
        <v>1612</v>
      </c>
      <c r="AX3" s="114" t="s">
        <v>1613</v>
      </c>
    </row>
    <row r="4" spans="2:50">
      <c r="B4" s="115"/>
      <c r="C4" s="116">
        <v>0.12476</v>
      </c>
      <c r="D4" s="116">
        <v>0.16638999999999998</v>
      </c>
      <c r="E4" s="43"/>
      <c r="F4" s="43">
        <v>0.17757000000000001</v>
      </c>
      <c r="G4" s="43">
        <v>5.8110000000000002E-2</v>
      </c>
      <c r="H4" s="43"/>
      <c r="I4" s="43">
        <v>0.10101</v>
      </c>
      <c r="J4" s="117">
        <v>5.4540000000000005E-2</v>
      </c>
      <c r="L4" s="115"/>
      <c r="M4" s="116">
        <v>6.2350000000000003E-2</v>
      </c>
      <c r="N4" s="116">
        <v>0.22089</v>
      </c>
      <c r="O4" s="43"/>
      <c r="P4" s="43">
        <v>0.11005000000000001</v>
      </c>
      <c r="Q4" s="43">
        <v>0.17682</v>
      </c>
      <c r="R4" s="43"/>
      <c r="S4" s="43">
        <v>0.10989</v>
      </c>
      <c r="T4" s="117">
        <v>8.3250000000000005E-2</v>
      </c>
      <c r="V4" s="115"/>
      <c r="W4" s="43">
        <v>5.16E-2</v>
      </c>
      <c r="X4" s="43">
        <v>0.24811</v>
      </c>
      <c r="Y4" s="43"/>
      <c r="Z4" s="43">
        <v>0.13671</v>
      </c>
      <c r="AA4" s="43">
        <v>0.23588000000000001</v>
      </c>
      <c r="AB4" s="43"/>
      <c r="AC4" s="43">
        <v>0.14535000000000001</v>
      </c>
      <c r="AD4" s="117">
        <v>5.0599999999999999E-2</v>
      </c>
      <c r="AF4" s="115"/>
      <c r="AG4" s="43">
        <v>8.0630000000000007E-2</v>
      </c>
      <c r="AH4" s="43">
        <v>0.42515999999999998</v>
      </c>
      <c r="AI4" s="43"/>
      <c r="AJ4" s="107">
        <v>0.13552</v>
      </c>
      <c r="AK4" s="43">
        <v>0.27472999999999997</v>
      </c>
      <c r="AL4" s="43"/>
      <c r="AM4" s="43">
        <v>0.17039000000000001</v>
      </c>
      <c r="AN4" s="117">
        <v>7.016E-2</v>
      </c>
      <c r="AP4" s="115"/>
      <c r="AQ4" s="43">
        <v>5.9699999999999996E-3</v>
      </c>
      <c r="AR4" s="43">
        <v>0.17724000000000004</v>
      </c>
      <c r="AS4" s="43"/>
      <c r="AT4" s="43">
        <v>0.10073</v>
      </c>
      <c r="AU4" s="43">
        <v>0.21734000000000001</v>
      </c>
      <c r="AV4" s="43"/>
      <c r="AW4" s="43">
        <v>0.30542000000000002</v>
      </c>
      <c r="AX4" s="117">
        <v>8.7389999999999995E-2</v>
      </c>
    </row>
    <row r="5" spans="2:50">
      <c r="B5" s="115"/>
      <c r="C5" s="116">
        <v>0.12914</v>
      </c>
      <c r="D5" s="116">
        <v>0.17154000000000003</v>
      </c>
      <c r="E5" s="43"/>
      <c r="F5" s="43">
        <v>0.18012000000000003</v>
      </c>
      <c r="G5" s="43">
        <v>6.1449999999999998E-2</v>
      </c>
      <c r="H5" s="43"/>
      <c r="I5" s="43">
        <v>0.10390000000000001</v>
      </c>
      <c r="J5" s="117">
        <v>5.765E-2</v>
      </c>
      <c r="L5" s="115"/>
      <c r="M5" s="116">
        <v>6.3769999999999993E-2</v>
      </c>
      <c r="N5" s="116">
        <v>0.22993</v>
      </c>
      <c r="O5" s="43"/>
      <c r="P5" s="43">
        <v>0.11447000000000002</v>
      </c>
      <c r="Q5" s="43">
        <v>0.17907999999999999</v>
      </c>
      <c r="R5" s="43"/>
      <c r="S5" s="43">
        <v>0.11612</v>
      </c>
      <c r="T5" s="117">
        <v>8.363000000000001E-2</v>
      </c>
      <c r="V5" s="115"/>
      <c r="W5" s="43">
        <v>5.1310000000000001E-2</v>
      </c>
      <c r="X5" s="43">
        <v>0.23619999999999999</v>
      </c>
      <c r="Y5" s="43"/>
      <c r="Z5" s="43">
        <v>0.13895000000000002</v>
      </c>
      <c r="AA5" s="43">
        <v>0.22431999999999999</v>
      </c>
      <c r="AB5" s="43"/>
      <c r="AC5" s="43">
        <v>0.14643</v>
      </c>
      <c r="AD5" s="117">
        <v>5.0200000000000002E-2</v>
      </c>
      <c r="AF5" s="115"/>
      <c r="AG5" s="43">
        <v>7.5399999999999995E-2</v>
      </c>
      <c r="AH5" s="43">
        <v>0.40532999999999997</v>
      </c>
      <c r="AI5" s="43"/>
      <c r="AJ5" s="107">
        <v>0.13275000000000001</v>
      </c>
      <c r="AK5" s="43">
        <v>0.26291999999999999</v>
      </c>
      <c r="AL5" s="43"/>
      <c r="AM5" s="43">
        <v>0.16772000000000001</v>
      </c>
      <c r="AN5" s="117">
        <v>6.6809999999999994E-2</v>
      </c>
      <c r="AP5" s="115"/>
      <c r="AQ5" s="43">
        <v>5.5100000000000001E-3</v>
      </c>
      <c r="AR5" s="43">
        <v>0.18510000000000001</v>
      </c>
      <c r="AS5" s="43"/>
      <c r="AT5" s="43">
        <v>9.2299999999999993E-2</v>
      </c>
      <c r="AU5" s="43">
        <v>0.22139</v>
      </c>
      <c r="AV5" s="43"/>
      <c r="AW5" s="43">
        <v>0.31903999999999999</v>
      </c>
      <c r="AX5" s="117">
        <v>8.7969999999999993E-2</v>
      </c>
    </row>
    <row r="6" spans="2:50">
      <c r="B6" s="115"/>
      <c r="C6" s="116">
        <v>0.13446</v>
      </c>
      <c r="D6" s="116">
        <v>0.17907000000000001</v>
      </c>
      <c r="E6" s="43"/>
      <c r="F6" s="43">
        <v>0.18352000000000002</v>
      </c>
      <c r="G6" s="43">
        <v>6.8010000000000001E-2</v>
      </c>
      <c r="H6" s="43"/>
      <c r="I6" s="43">
        <v>0.1026</v>
      </c>
      <c r="J6" s="117">
        <v>6.0970000000000003E-2</v>
      </c>
      <c r="L6" s="115"/>
      <c r="M6" s="116">
        <v>6.6170000000000007E-2</v>
      </c>
      <c r="N6" s="116">
        <v>0.24273999999999998</v>
      </c>
      <c r="O6" s="43"/>
      <c r="P6" s="43">
        <v>0.12010999999999999</v>
      </c>
      <c r="Q6" s="43">
        <v>0.18490999999999999</v>
      </c>
      <c r="R6" s="43"/>
      <c r="S6" s="43">
        <v>0.12253</v>
      </c>
      <c r="T6" s="117">
        <v>8.4570000000000006E-2</v>
      </c>
      <c r="V6" s="115"/>
      <c r="W6" s="43">
        <v>5.3670000000000002E-2</v>
      </c>
      <c r="X6" s="43">
        <v>0.23199</v>
      </c>
      <c r="Y6" s="43"/>
      <c r="Z6" s="43">
        <v>0.14229</v>
      </c>
      <c r="AA6" s="43">
        <v>0.21976000000000001</v>
      </c>
      <c r="AB6" s="43"/>
      <c r="AC6" s="43">
        <v>0.14940000000000001</v>
      </c>
      <c r="AD6" s="117">
        <v>5.246E-2</v>
      </c>
      <c r="AF6" s="115"/>
      <c r="AG6" s="43">
        <v>7.0949999999999999E-2</v>
      </c>
      <c r="AH6" s="43">
        <v>0.39089999999999997</v>
      </c>
      <c r="AI6" s="43"/>
      <c r="AJ6" s="107">
        <v>0.13160000000000002</v>
      </c>
      <c r="AK6" s="43">
        <v>0.25141999999999998</v>
      </c>
      <c r="AL6" s="43"/>
      <c r="AM6" s="43">
        <v>0.17238999999999999</v>
      </c>
      <c r="AN6" s="117">
        <v>6.5350000000000005E-2</v>
      </c>
      <c r="AP6" s="115"/>
      <c r="AQ6" s="43">
        <v>5.7400000000000003E-3</v>
      </c>
      <c r="AR6" s="43">
        <v>0.19203000000000001</v>
      </c>
      <c r="AS6" s="43"/>
      <c r="AT6" s="43">
        <v>9.0459999999999999E-2</v>
      </c>
      <c r="AU6" s="43">
        <v>0.22420000000000001</v>
      </c>
      <c r="AV6" s="43"/>
      <c r="AW6" s="43">
        <v>0.32795000000000002</v>
      </c>
      <c r="AX6" s="117">
        <v>8.906E-2</v>
      </c>
    </row>
    <row r="7" spans="2:50">
      <c r="B7" s="115"/>
      <c r="C7" s="116">
        <v>0.13636999999999999</v>
      </c>
      <c r="D7" s="116">
        <v>0.18956000000000001</v>
      </c>
      <c r="E7" s="43"/>
      <c r="F7" s="43">
        <v>0.18649000000000002</v>
      </c>
      <c r="G7" s="43">
        <v>7.5199999999999989E-2</v>
      </c>
      <c r="H7" s="43"/>
      <c r="I7" s="43">
        <v>0.10686</v>
      </c>
      <c r="J7" s="117">
        <v>6.3350000000000004E-2</v>
      </c>
      <c r="L7" s="115"/>
      <c r="M7" s="116">
        <v>6.9839999999999999E-2</v>
      </c>
      <c r="N7" s="116">
        <v>0.25863999999999998</v>
      </c>
      <c r="O7" s="43"/>
      <c r="P7" s="43">
        <v>0.1258</v>
      </c>
      <c r="Q7" s="43">
        <v>0.19022999999999998</v>
      </c>
      <c r="R7" s="43"/>
      <c r="S7" s="43">
        <v>0.13286000000000001</v>
      </c>
      <c r="T7" s="117">
        <v>8.7160000000000001E-2</v>
      </c>
      <c r="V7" s="115"/>
      <c r="W7" s="43">
        <v>5.6309999999999999E-2</v>
      </c>
      <c r="X7" s="43">
        <v>0.24038999999999999</v>
      </c>
      <c r="Y7" s="43"/>
      <c r="Z7" s="43">
        <v>0.14758000000000002</v>
      </c>
      <c r="AA7" s="43">
        <v>0.21859999999999999</v>
      </c>
      <c r="AB7" s="43"/>
      <c r="AC7" s="43">
        <v>0.15579999999999999</v>
      </c>
      <c r="AD7" s="117">
        <v>5.3129999999999997E-2</v>
      </c>
      <c r="AF7" s="115"/>
      <c r="AG7" s="43">
        <v>6.9349999999999995E-2</v>
      </c>
      <c r="AH7" s="43">
        <v>0.37823999999999997</v>
      </c>
      <c r="AI7" s="43"/>
      <c r="AJ7" s="107">
        <v>0.13434000000000001</v>
      </c>
      <c r="AK7" s="43">
        <v>0.24101000000000003</v>
      </c>
      <c r="AL7" s="43"/>
      <c r="AM7" s="43">
        <v>0.17357</v>
      </c>
      <c r="AN7" s="117">
        <v>6.2960000000000002E-2</v>
      </c>
      <c r="AP7" s="115"/>
      <c r="AQ7" s="43">
        <v>6.0600000000000003E-3</v>
      </c>
      <c r="AR7" s="43">
        <v>0.19012000000000004</v>
      </c>
      <c r="AS7" s="43"/>
      <c r="AT7" s="43">
        <v>8.8569999999999996E-2</v>
      </c>
      <c r="AU7" s="43">
        <v>0.21983</v>
      </c>
      <c r="AV7" s="43"/>
      <c r="AW7" s="43">
        <v>0.33473999999999998</v>
      </c>
      <c r="AX7" s="117">
        <v>9.0249999999999997E-2</v>
      </c>
    </row>
    <row r="8" spans="2:50">
      <c r="B8" s="115"/>
      <c r="C8" s="116">
        <v>0.13561000000000001</v>
      </c>
      <c r="D8" s="116">
        <v>0.19890999999999998</v>
      </c>
      <c r="E8" s="43"/>
      <c r="F8" s="43">
        <v>0.19006000000000001</v>
      </c>
      <c r="G8" s="43">
        <v>8.1809999999999994E-2</v>
      </c>
      <c r="H8" s="43"/>
      <c r="I8" s="43">
        <v>0.11018</v>
      </c>
      <c r="J8" s="117">
        <v>6.337000000000001E-2</v>
      </c>
      <c r="L8" s="115"/>
      <c r="M8" s="116">
        <v>7.2700000000000001E-2</v>
      </c>
      <c r="N8" s="116">
        <v>0.26601000000000002</v>
      </c>
      <c r="O8" s="43"/>
      <c r="P8" s="43">
        <v>0.13050999999999999</v>
      </c>
      <c r="Q8" s="43">
        <v>0.19109999999999999</v>
      </c>
      <c r="R8" s="43"/>
      <c r="S8" s="43">
        <v>0.13958999999999999</v>
      </c>
      <c r="T8" s="117">
        <v>8.8580000000000006E-2</v>
      </c>
      <c r="V8" s="115"/>
      <c r="W8" s="43">
        <v>5.7549999999999997E-2</v>
      </c>
      <c r="X8" s="43">
        <v>0.25247999999999998</v>
      </c>
      <c r="Y8" s="43"/>
      <c r="Z8" s="43">
        <v>0.15151000000000001</v>
      </c>
      <c r="AA8" s="43">
        <v>0.21651999999999999</v>
      </c>
      <c r="AB8" s="43"/>
      <c r="AC8" s="43">
        <v>0.16508999999999999</v>
      </c>
      <c r="AD8" s="117">
        <v>5.2720000000000003E-2</v>
      </c>
      <c r="AF8" s="115"/>
      <c r="AG8" s="43">
        <v>6.9400000000000003E-2</v>
      </c>
      <c r="AH8" s="43">
        <v>0.36241000000000001</v>
      </c>
      <c r="AI8" s="43"/>
      <c r="AJ8" s="107">
        <v>0.13505</v>
      </c>
      <c r="AK8" s="43">
        <v>0.22784000000000001</v>
      </c>
      <c r="AL8" s="43"/>
      <c r="AM8" s="43">
        <v>0.17266999999999999</v>
      </c>
      <c r="AN8" s="117">
        <v>6.1719999999999997E-2</v>
      </c>
      <c r="AP8" s="115"/>
      <c r="AQ8" s="43">
        <v>6.62E-3</v>
      </c>
      <c r="AR8" s="43">
        <v>0.18695999999999999</v>
      </c>
      <c r="AS8" s="43"/>
      <c r="AT8" s="43">
        <v>8.7599999999999997E-2</v>
      </c>
      <c r="AU8" s="43">
        <v>0.21598999999999999</v>
      </c>
      <c r="AV8" s="43"/>
      <c r="AW8" s="43">
        <v>0.33288000000000001</v>
      </c>
      <c r="AX8" s="117">
        <v>9.1609999999999997E-2</v>
      </c>
    </row>
    <row r="9" spans="2:50">
      <c r="B9" s="115"/>
      <c r="C9" s="116">
        <v>0.13408</v>
      </c>
      <c r="D9" s="116">
        <v>0.20579999999999998</v>
      </c>
      <c r="E9" s="43"/>
      <c r="F9" s="43">
        <v>0.19337000000000001</v>
      </c>
      <c r="G9" s="43">
        <v>8.6569999999999994E-2</v>
      </c>
      <c r="H9" s="43"/>
      <c r="I9" s="43">
        <v>0.11579</v>
      </c>
      <c r="J9" s="117">
        <v>6.343E-2</v>
      </c>
      <c r="L9" s="115"/>
      <c r="M9" s="116">
        <v>7.5509999999999994E-2</v>
      </c>
      <c r="N9" s="116">
        <v>0.27383000000000002</v>
      </c>
      <c r="O9" s="43"/>
      <c r="P9" s="43">
        <v>0.13439999999999999</v>
      </c>
      <c r="Q9" s="43">
        <v>0.19223999999999999</v>
      </c>
      <c r="R9" s="43"/>
      <c r="S9" s="43">
        <v>0.14702999999999999</v>
      </c>
      <c r="T9" s="117">
        <v>9.0520000000000003E-2</v>
      </c>
      <c r="V9" s="115"/>
      <c r="W9" s="43">
        <v>5.8799999999999998E-2</v>
      </c>
      <c r="X9" s="43">
        <v>0.26790000000000003</v>
      </c>
      <c r="Y9" s="43"/>
      <c r="Z9" s="43">
        <v>0.15380000000000002</v>
      </c>
      <c r="AA9" s="43">
        <v>0.21279000000000001</v>
      </c>
      <c r="AB9" s="43"/>
      <c r="AC9" s="43">
        <v>0.17323</v>
      </c>
      <c r="AD9" s="117">
        <v>5.135E-2</v>
      </c>
      <c r="AF9" s="115"/>
      <c r="AG9" s="43">
        <v>7.1370000000000003E-2</v>
      </c>
      <c r="AH9" s="43">
        <v>0.35361999999999999</v>
      </c>
      <c r="AI9" s="43"/>
      <c r="AJ9" s="107">
        <v>0.13557000000000002</v>
      </c>
      <c r="AK9" s="43">
        <v>0.2155</v>
      </c>
      <c r="AL9" s="43"/>
      <c r="AM9" s="43">
        <v>0.17</v>
      </c>
      <c r="AN9" s="117">
        <v>6.0290000000000003E-2</v>
      </c>
      <c r="AP9" s="115"/>
      <c r="AQ9" s="43">
        <v>7.1599999999999997E-3</v>
      </c>
      <c r="AR9" s="43">
        <v>0.18532000000000001</v>
      </c>
      <c r="AS9" s="43"/>
      <c r="AT9" s="43">
        <v>8.5879999999999998E-2</v>
      </c>
      <c r="AU9" s="43">
        <v>0.21296999999999999</v>
      </c>
      <c r="AV9" s="43"/>
      <c r="AW9" s="43">
        <v>0.31734000000000001</v>
      </c>
      <c r="AX9" s="117">
        <v>9.2319999999999999E-2</v>
      </c>
    </row>
    <row r="10" spans="2:50">
      <c r="B10" s="115"/>
      <c r="C10" s="116">
        <v>0.13395000000000001</v>
      </c>
      <c r="D10" s="116">
        <v>0.21476000000000001</v>
      </c>
      <c r="E10" s="43"/>
      <c r="F10" s="43">
        <v>0.19714000000000001</v>
      </c>
      <c r="G10" s="43">
        <v>9.0670000000000001E-2</v>
      </c>
      <c r="H10" s="43"/>
      <c r="I10" s="43">
        <v>0.12141</v>
      </c>
      <c r="J10" s="117">
        <v>6.3159999999999994E-2</v>
      </c>
      <c r="L10" s="115"/>
      <c r="M10" s="116">
        <v>7.961E-2</v>
      </c>
      <c r="N10" s="116">
        <v>0.28232000000000002</v>
      </c>
      <c r="O10" s="43"/>
      <c r="P10" s="43">
        <v>0.13816999999999999</v>
      </c>
      <c r="Q10" s="43">
        <v>0.19436999999999999</v>
      </c>
      <c r="R10" s="43"/>
      <c r="S10" s="43">
        <v>0.15353</v>
      </c>
      <c r="T10" s="117">
        <v>9.3219999999999997E-2</v>
      </c>
      <c r="V10" s="115"/>
      <c r="W10" s="43">
        <v>5.9299999999999999E-2</v>
      </c>
      <c r="X10" s="43">
        <v>0.27801000000000003</v>
      </c>
      <c r="Y10" s="43"/>
      <c r="Z10" s="43">
        <v>0.15615000000000001</v>
      </c>
      <c r="AA10" s="43">
        <v>0.20774999999999999</v>
      </c>
      <c r="AB10" s="43"/>
      <c r="AC10" s="43">
        <v>0.18304999999999999</v>
      </c>
      <c r="AD10" s="117">
        <v>5.0599999999999999E-2</v>
      </c>
      <c r="AF10" s="115"/>
      <c r="AG10" s="43">
        <v>7.1590000000000001E-2</v>
      </c>
      <c r="AH10" s="43">
        <v>0.34115000000000001</v>
      </c>
      <c r="AI10" s="43"/>
      <c r="AJ10" s="107">
        <v>0.13594000000000001</v>
      </c>
      <c r="AK10" s="43">
        <v>0.20350000000000001</v>
      </c>
      <c r="AL10" s="43"/>
      <c r="AM10" s="43">
        <v>0.16688</v>
      </c>
      <c r="AN10" s="117">
        <v>5.815E-2</v>
      </c>
      <c r="AP10" s="115"/>
      <c r="AQ10" s="43">
        <v>7.4799999999999997E-3</v>
      </c>
      <c r="AR10" s="43">
        <v>0.17488000000000001</v>
      </c>
      <c r="AS10" s="43"/>
      <c r="AT10" s="43">
        <v>8.5040000000000004E-2</v>
      </c>
      <c r="AU10" s="43">
        <v>0.20916000000000001</v>
      </c>
      <c r="AV10" s="43"/>
      <c r="AW10" s="43">
        <v>0.3019</v>
      </c>
      <c r="AX10" s="117">
        <v>9.264E-2</v>
      </c>
    </row>
    <row r="11" spans="2:50">
      <c r="B11" s="115"/>
      <c r="C11" s="116">
        <v>0.13408999999999999</v>
      </c>
      <c r="D11" s="116">
        <v>0.22282000000000002</v>
      </c>
      <c r="E11" s="43"/>
      <c r="F11" s="43">
        <v>0.20070000000000002</v>
      </c>
      <c r="G11" s="43">
        <v>9.4289999999999999E-2</v>
      </c>
      <c r="H11" s="43"/>
      <c r="I11" s="43">
        <v>0.12778999999999999</v>
      </c>
      <c r="J11" s="117">
        <v>6.3420000000000004E-2</v>
      </c>
      <c r="L11" s="115"/>
      <c r="M11" s="116">
        <v>8.4949999999999998E-2</v>
      </c>
      <c r="N11" s="116">
        <v>0.29252</v>
      </c>
      <c r="O11" s="43"/>
      <c r="P11" s="43">
        <v>0.14027999999999999</v>
      </c>
      <c r="Q11" s="43">
        <v>0.19602999999999998</v>
      </c>
      <c r="R11" s="43"/>
      <c r="S11" s="43">
        <v>0.16277</v>
      </c>
      <c r="T11" s="117">
        <v>9.801E-2</v>
      </c>
      <c r="V11" s="115"/>
      <c r="W11" s="43">
        <v>6.08E-2</v>
      </c>
      <c r="X11" s="43">
        <v>0.2873</v>
      </c>
      <c r="Y11" s="43"/>
      <c r="Z11" s="43">
        <v>0.15707000000000002</v>
      </c>
      <c r="AA11" s="43">
        <v>0.20232</v>
      </c>
      <c r="AB11" s="43"/>
      <c r="AC11" s="43">
        <v>0.18775</v>
      </c>
      <c r="AD11" s="117">
        <v>4.9730000000000003E-2</v>
      </c>
      <c r="AF11" s="115"/>
      <c r="AG11" s="43">
        <v>7.3260000000000006E-2</v>
      </c>
      <c r="AH11" s="43">
        <v>0.33588000000000001</v>
      </c>
      <c r="AI11" s="43"/>
      <c r="AJ11" s="107">
        <v>0.13258</v>
      </c>
      <c r="AK11" s="43">
        <v>0.18912000000000001</v>
      </c>
      <c r="AL11" s="43"/>
      <c r="AM11" s="43">
        <v>0.16400000000000001</v>
      </c>
      <c r="AN11" s="117">
        <v>5.654E-2</v>
      </c>
      <c r="AP11" s="115"/>
      <c r="AQ11" s="43">
        <v>8.0499999999999999E-3</v>
      </c>
      <c r="AR11" s="43">
        <v>0.17917000000000002</v>
      </c>
      <c r="AS11" s="43"/>
      <c r="AT11" s="43">
        <v>8.3330000000000001E-2</v>
      </c>
      <c r="AU11" s="43">
        <v>0.20449000000000001</v>
      </c>
      <c r="AV11" s="43"/>
      <c r="AW11" s="43">
        <v>0.28372999999999998</v>
      </c>
      <c r="AX11" s="117">
        <v>9.257E-2</v>
      </c>
    </row>
    <row r="12" spans="2:50">
      <c r="B12" s="115"/>
      <c r="C12" s="116">
        <v>0.1346</v>
      </c>
      <c r="D12" s="116">
        <v>0.23766999999999999</v>
      </c>
      <c r="E12" s="43"/>
      <c r="F12" s="43">
        <v>0.20330000000000001</v>
      </c>
      <c r="G12" s="43">
        <v>9.8529999999999993E-2</v>
      </c>
      <c r="H12" s="43"/>
      <c r="I12" s="43">
        <v>0.13507</v>
      </c>
      <c r="J12" s="117">
        <v>6.301000000000001E-2</v>
      </c>
      <c r="L12" s="115"/>
      <c r="M12" s="116">
        <v>9.0149999999999994E-2</v>
      </c>
      <c r="N12" s="116">
        <v>0.30022000000000004</v>
      </c>
      <c r="O12" s="43"/>
      <c r="P12" s="43">
        <v>0.1431</v>
      </c>
      <c r="Q12" s="43">
        <v>0.1978</v>
      </c>
      <c r="R12" s="43"/>
      <c r="S12" s="43">
        <v>0.17144000000000001</v>
      </c>
      <c r="T12" s="117">
        <v>0.10281</v>
      </c>
      <c r="V12" s="115"/>
      <c r="W12" s="43">
        <v>6.3100000000000003E-2</v>
      </c>
      <c r="X12" s="43">
        <v>0.29541000000000001</v>
      </c>
      <c r="Y12" s="43"/>
      <c r="Z12" s="43">
        <v>0.15785000000000002</v>
      </c>
      <c r="AA12" s="43">
        <v>0.19811999999999999</v>
      </c>
      <c r="AB12" s="43"/>
      <c r="AC12" s="43">
        <v>0.19336</v>
      </c>
      <c r="AD12" s="117">
        <v>5.0259999999999999E-2</v>
      </c>
      <c r="AF12" s="115"/>
      <c r="AG12" s="43">
        <v>7.5160000000000005E-2</v>
      </c>
      <c r="AH12" s="43">
        <v>0.32833999999999997</v>
      </c>
      <c r="AI12" s="43"/>
      <c r="AJ12" s="107">
        <v>0.12856000000000001</v>
      </c>
      <c r="AK12" s="43">
        <v>0.1769</v>
      </c>
      <c r="AL12" s="43"/>
      <c r="AM12" s="43">
        <v>0.15809999999999999</v>
      </c>
      <c r="AN12" s="117">
        <v>5.5019999999999999E-2</v>
      </c>
      <c r="AP12" s="115"/>
      <c r="AQ12" s="43">
        <v>8.3199999999999993E-3</v>
      </c>
      <c r="AR12" s="43">
        <v>0.16944000000000001</v>
      </c>
      <c r="AS12" s="43"/>
      <c r="AT12" s="43">
        <v>8.1299999999999997E-2</v>
      </c>
      <c r="AU12" s="43">
        <v>0.20061000000000001</v>
      </c>
      <c r="AV12" s="43"/>
      <c r="AW12" s="43">
        <v>0.26772000000000001</v>
      </c>
      <c r="AX12" s="117">
        <v>9.2759999999999995E-2</v>
      </c>
    </row>
    <row r="13" spans="2:50">
      <c r="B13" s="115"/>
      <c r="C13" s="116">
        <v>0.13461999999999999</v>
      </c>
      <c r="D13" s="116">
        <v>0.25497000000000003</v>
      </c>
      <c r="E13" s="43"/>
      <c r="F13" s="43">
        <v>0.20655000000000001</v>
      </c>
      <c r="G13" s="43">
        <v>0.10331</v>
      </c>
      <c r="H13" s="43"/>
      <c r="I13" s="43">
        <v>0.14144000000000001</v>
      </c>
      <c r="J13" s="117">
        <v>6.1690000000000002E-2</v>
      </c>
      <c r="L13" s="115"/>
      <c r="M13" s="116">
        <v>9.5100000000000004E-2</v>
      </c>
      <c r="N13" s="116">
        <v>0.30933000000000005</v>
      </c>
      <c r="O13" s="43"/>
      <c r="P13" s="43">
        <v>0.14348</v>
      </c>
      <c r="Q13" s="43">
        <v>0.19783000000000001</v>
      </c>
      <c r="R13" s="43"/>
      <c r="S13" s="43">
        <v>0.17704</v>
      </c>
      <c r="T13" s="117">
        <v>0.10632</v>
      </c>
      <c r="V13" s="115"/>
      <c r="W13" s="43">
        <v>6.4939999999999998E-2</v>
      </c>
      <c r="X13" s="43">
        <v>0.29882000000000003</v>
      </c>
      <c r="Y13" s="43"/>
      <c r="Z13" s="43">
        <v>0.15814</v>
      </c>
      <c r="AA13" s="43">
        <v>0.19364000000000001</v>
      </c>
      <c r="AB13" s="43"/>
      <c r="AC13" s="43">
        <v>0.19685</v>
      </c>
      <c r="AD13" s="117">
        <v>5.0750000000000003E-2</v>
      </c>
      <c r="AF13" s="115"/>
      <c r="AG13" s="43">
        <v>7.6939999999999995E-2</v>
      </c>
      <c r="AH13" s="43">
        <v>0.32303999999999999</v>
      </c>
      <c r="AI13" s="43"/>
      <c r="AJ13" s="107">
        <v>0.12618000000000001</v>
      </c>
      <c r="AK13" s="43">
        <v>0.16537000000000002</v>
      </c>
      <c r="AL13" s="43"/>
      <c r="AM13" s="43">
        <v>0.15584999999999999</v>
      </c>
      <c r="AN13" s="117">
        <v>5.3749999999999999E-2</v>
      </c>
      <c r="AP13" s="115"/>
      <c r="AQ13" s="43">
        <v>8.8100000000000001E-3</v>
      </c>
      <c r="AR13" s="43">
        <v>0.16914000000000004</v>
      </c>
      <c r="AS13" s="43"/>
      <c r="AT13" s="43">
        <v>7.9649999999999999E-2</v>
      </c>
      <c r="AU13" s="43">
        <v>0.19614000000000001</v>
      </c>
      <c r="AV13" s="43"/>
      <c r="AW13" s="43">
        <v>0.26096999999999998</v>
      </c>
      <c r="AX13" s="117">
        <v>9.332E-2</v>
      </c>
    </row>
    <row r="14" spans="2:50">
      <c r="B14" s="115"/>
      <c r="C14" s="116">
        <v>0.13397000000000001</v>
      </c>
      <c r="D14" s="116">
        <v>0.27261999999999997</v>
      </c>
      <c r="E14" s="43"/>
      <c r="F14" s="43">
        <v>0.20988999999999999</v>
      </c>
      <c r="G14" s="43">
        <v>0.10772</v>
      </c>
      <c r="H14" s="43"/>
      <c r="I14" s="43">
        <v>0.1517</v>
      </c>
      <c r="J14" s="117">
        <v>6.0920000000000002E-2</v>
      </c>
      <c r="L14" s="115"/>
      <c r="M14" s="116">
        <v>9.9839999999999998E-2</v>
      </c>
      <c r="N14" s="116">
        <v>0.32116</v>
      </c>
      <c r="O14" s="43"/>
      <c r="P14" s="43">
        <v>0.14466000000000001</v>
      </c>
      <c r="Q14" s="43">
        <v>0.20004</v>
      </c>
      <c r="R14" s="43"/>
      <c r="S14" s="43">
        <v>0.18362999999999999</v>
      </c>
      <c r="T14" s="117">
        <v>0.1099</v>
      </c>
      <c r="V14" s="115"/>
      <c r="W14" s="43">
        <v>6.8669999999999995E-2</v>
      </c>
      <c r="X14" s="43">
        <v>0.3054</v>
      </c>
      <c r="Y14" s="43"/>
      <c r="Z14" s="43">
        <v>0.15975</v>
      </c>
      <c r="AA14" s="43">
        <v>0.19041</v>
      </c>
      <c r="AB14" s="43"/>
      <c r="AC14" s="43">
        <v>0.19869999999999999</v>
      </c>
      <c r="AD14" s="117">
        <v>5.1540000000000002E-2</v>
      </c>
      <c r="AF14" s="115"/>
      <c r="AG14" s="43">
        <v>7.8079999999999997E-2</v>
      </c>
      <c r="AH14" s="43">
        <v>0.31592999999999999</v>
      </c>
      <c r="AI14" s="43"/>
      <c r="AJ14" s="107">
        <v>0.12200999999999999</v>
      </c>
      <c r="AK14" s="43">
        <v>0.15422000000000002</v>
      </c>
      <c r="AL14" s="43"/>
      <c r="AM14" s="43">
        <v>0.15071000000000001</v>
      </c>
      <c r="AN14" s="117">
        <v>5.2010000000000001E-2</v>
      </c>
      <c r="AP14" s="115"/>
      <c r="AQ14" s="43">
        <v>9.4199999999999996E-3</v>
      </c>
      <c r="AR14" s="43">
        <v>0.16886000000000004</v>
      </c>
      <c r="AS14" s="43"/>
      <c r="AT14" s="43">
        <v>7.7509999999999996E-2</v>
      </c>
      <c r="AU14" s="43">
        <v>0.19264000000000001</v>
      </c>
      <c r="AV14" s="43"/>
      <c r="AW14" s="43">
        <v>0.25102000000000002</v>
      </c>
      <c r="AX14" s="117">
        <v>9.4019999999999992E-2</v>
      </c>
    </row>
    <row r="15" spans="2:50">
      <c r="B15" s="115"/>
      <c r="C15" s="116">
        <v>0.13525999999999999</v>
      </c>
      <c r="D15" s="116">
        <v>0.29707</v>
      </c>
      <c r="E15" s="43"/>
      <c r="F15" s="43">
        <v>0.21382999999999999</v>
      </c>
      <c r="G15" s="43">
        <v>0.11203</v>
      </c>
      <c r="H15" s="43"/>
      <c r="I15" s="43">
        <v>0.16328999999999999</v>
      </c>
      <c r="J15" s="117">
        <v>6.0330000000000002E-2</v>
      </c>
      <c r="L15" s="115"/>
      <c r="M15" s="116">
        <v>0.10481</v>
      </c>
      <c r="N15" s="116">
        <v>0.33765000000000001</v>
      </c>
      <c r="O15" s="43"/>
      <c r="P15" s="43">
        <v>0.14588999999999999</v>
      </c>
      <c r="Q15" s="43">
        <v>0.20257</v>
      </c>
      <c r="R15" s="43"/>
      <c r="S15" s="43">
        <v>0.18995000000000001</v>
      </c>
      <c r="T15" s="117">
        <v>0.1125</v>
      </c>
      <c r="V15" s="115"/>
      <c r="W15" s="43">
        <v>7.0999999999999994E-2</v>
      </c>
      <c r="X15" s="43">
        <v>0.30457000000000001</v>
      </c>
      <c r="Y15" s="43"/>
      <c r="Z15" s="43">
        <v>0.15831000000000001</v>
      </c>
      <c r="AA15" s="43">
        <v>0.18634000000000001</v>
      </c>
      <c r="AB15" s="43"/>
      <c r="AC15" s="43">
        <v>0.19581000000000001</v>
      </c>
      <c r="AD15" s="117">
        <v>5.1979999999999998E-2</v>
      </c>
      <c r="AF15" s="115"/>
      <c r="AG15" s="43">
        <v>7.8729999999999994E-2</v>
      </c>
      <c r="AH15" s="43">
        <v>0.30797999999999998</v>
      </c>
      <c r="AI15" s="43"/>
      <c r="AJ15" s="107">
        <v>0.11575999999999999</v>
      </c>
      <c r="AK15" s="43">
        <v>0.14162000000000002</v>
      </c>
      <c r="AL15" s="43"/>
      <c r="AM15" s="43">
        <v>0.14940000000000001</v>
      </c>
      <c r="AN15" s="117">
        <v>5.1610000000000003E-2</v>
      </c>
      <c r="AP15" s="115"/>
      <c r="AQ15" s="43">
        <v>9.92E-3</v>
      </c>
      <c r="AR15" s="43">
        <v>0.16727</v>
      </c>
      <c r="AS15" s="43"/>
      <c r="AT15" s="43">
        <v>7.5749999999999998E-2</v>
      </c>
      <c r="AU15" s="43">
        <v>0.18814</v>
      </c>
      <c r="AV15" s="43"/>
      <c r="AW15" s="43">
        <v>0.23841000000000001</v>
      </c>
      <c r="AX15" s="117">
        <v>9.4119999999999995E-2</v>
      </c>
    </row>
    <row r="16" spans="2:50">
      <c r="B16" s="115"/>
      <c r="C16" s="116">
        <v>0.13669000000000001</v>
      </c>
      <c r="D16" s="116">
        <v>0.31511</v>
      </c>
      <c r="E16" s="43"/>
      <c r="F16" s="43">
        <v>0.21614000000000003</v>
      </c>
      <c r="G16" s="43">
        <v>0.11308</v>
      </c>
      <c r="H16" s="43"/>
      <c r="I16" s="43">
        <v>0.17035</v>
      </c>
      <c r="J16" s="117">
        <v>5.9430000000000004E-2</v>
      </c>
      <c r="L16" s="115"/>
      <c r="M16" s="116">
        <v>0.10913</v>
      </c>
      <c r="N16" s="116">
        <v>0.35853000000000002</v>
      </c>
      <c r="O16" s="43"/>
      <c r="P16" s="43">
        <v>0.14591999999999999</v>
      </c>
      <c r="Q16" s="43">
        <v>0.20446999999999999</v>
      </c>
      <c r="R16" s="43"/>
      <c r="S16" s="43">
        <v>0.19969999999999999</v>
      </c>
      <c r="T16" s="117">
        <v>0.11536</v>
      </c>
      <c r="V16" s="115"/>
      <c r="W16" s="43">
        <v>7.3219999999999993E-2</v>
      </c>
      <c r="X16" s="43">
        <v>0.30023</v>
      </c>
      <c r="Y16" s="43"/>
      <c r="Z16" s="43">
        <v>0.15652000000000002</v>
      </c>
      <c r="AA16" s="43">
        <v>0.18045</v>
      </c>
      <c r="AB16" s="43"/>
      <c r="AC16" s="43">
        <v>0.19238</v>
      </c>
      <c r="AD16" s="117">
        <v>5.2319999999999998E-2</v>
      </c>
      <c r="AF16" s="115"/>
      <c r="AG16" s="43">
        <v>7.9140000000000002E-2</v>
      </c>
      <c r="AH16" s="43">
        <v>0.29874999999999996</v>
      </c>
      <c r="AI16" s="43"/>
      <c r="AJ16" s="107">
        <v>0.10975</v>
      </c>
      <c r="AK16" s="43">
        <v>0.13052</v>
      </c>
      <c r="AL16" s="43"/>
      <c r="AM16" s="43">
        <v>0.14574999999999999</v>
      </c>
      <c r="AN16" s="117">
        <v>5.0729999999999997E-2</v>
      </c>
      <c r="AP16" s="115"/>
      <c r="AQ16" s="43">
        <v>1.034E-2</v>
      </c>
      <c r="AR16" s="43">
        <v>0.16951000000000002</v>
      </c>
      <c r="AS16" s="43"/>
      <c r="AT16" s="43">
        <v>7.3649999999999993E-2</v>
      </c>
      <c r="AU16" s="43">
        <v>0.18553</v>
      </c>
      <c r="AV16" s="43"/>
      <c r="AW16" s="43">
        <v>0.23641000000000001</v>
      </c>
      <c r="AX16" s="117">
        <v>9.4890000000000002E-2</v>
      </c>
    </row>
    <row r="17" spans="2:50">
      <c r="B17" s="115"/>
      <c r="C17" s="116">
        <v>0.13855000000000001</v>
      </c>
      <c r="D17" s="116">
        <v>0.32889999999999997</v>
      </c>
      <c r="E17" s="43"/>
      <c r="F17" s="43">
        <v>0.21848000000000004</v>
      </c>
      <c r="G17" s="43">
        <v>0.11337</v>
      </c>
      <c r="H17" s="43"/>
      <c r="I17" s="43">
        <v>0.17518</v>
      </c>
      <c r="J17" s="117">
        <v>5.8820000000000004E-2</v>
      </c>
      <c r="L17" s="115"/>
      <c r="M17" s="116">
        <v>0.11332</v>
      </c>
      <c r="N17" s="116">
        <v>0.38414000000000004</v>
      </c>
      <c r="O17" s="43"/>
      <c r="P17" s="43">
        <v>0.14673</v>
      </c>
      <c r="Q17" s="43">
        <v>0.20798</v>
      </c>
      <c r="R17" s="43"/>
      <c r="S17" s="43">
        <v>0.20791999999999999</v>
      </c>
      <c r="T17" s="117">
        <v>0.1168</v>
      </c>
      <c r="V17" s="115"/>
      <c r="W17" s="43">
        <v>7.6189999999999994E-2</v>
      </c>
      <c r="X17" s="43">
        <v>0.29812</v>
      </c>
      <c r="Y17" s="43"/>
      <c r="Z17" s="43">
        <v>0.15702000000000002</v>
      </c>
      <c r="AA17" s="43">
        <v>0.17763000000000001</v>
      </c>
      <c r="AB17" s="43"/>
      <c r="AC17" s="43">
        <v>0.19081000000000001</v>
      </c>
      <c r="AD17" s="117">
        <v>5.3409999999999999E-2</v>
      </c>
      <c r="AF17" s="115"/>
      <c r="AG17" s="43">
        <v>8.0110000000000001E-2</v>
      </c>
      <c r="AH17" s="43">
        <v>0.29618</v>
      </c>
      <c r="AI17" s="43"/>
      <c r="AJ17" s="107">
        <v>0.10349999999999999</v>
      </c>
      <c r="AK17" s="43">
        <v>0.11924</v>
      </c>
      <c r="AL17" s="43"/>
      <c r="AM17" s="43">
        <v>0.14480999999999999</v>
      </c>
      <c r="AN17" s="117">
        <v>4.99E-2</v>
      </c>
      <c r="AP17" s="115"/>
      <c r="AQ17" s="43">
        <v>1.039E-2</v>
      </c>
      <c r="AR17" s="43">
        <v>0.16334000000000001</v>
      </c>
      <c r="AS17" s="43"/>
      <c r="AT17" s="43">
        <v>7.1749999999999994E-2</v>
      </c>
      <c r="AU17" s="43">
        <v>0.18129999999999999</v>
      </c>
      <c r="AV17" s="43"/>
      <c r="AW17" s="43">
        <v>0.22943</v>
      </c>
      <c r="AX17" s="117">
        <v>9.484999999999999E-2</v>
      </c>
    </row>
    <row r="18" spans="2:50">
      <c r="B18" s="115"/>
      <c r="C18" s="116">
        <v>0.14016000000000001</v>
      </c>
      <c r="D18" s="116">
        <v>0.34268999999999994</v>
      </c>
      <c r="E18" s="43"/>
      <c r="F18" s="43">
        <v>0.22102000000000002</v>
      </c>
      <c r="G18" s="43">
        <v>0.11418</v>
      </c>
      <c r="H18" s="43"/>
      <c r="I18" s="43">
        <v>0.17954999999999999</v>
      </c>
      <c r="J18" s="117">
        <v>5.8200000000000002E-2</v>
      </c>
      <c r="L18" s="115"/>
      <c r="M18" s="116">
        <v>0.11568000000000001</v>
      </c>
      <c r="N18" s="116">
        <v>0.40849000000000002</v>
      </c>
      <c r="O18" s="43"/>
      <c r="P18" s="43">
        <v>0.14788000000000001</v>
      </c>
      <c r="Q18" s="43">
        <v>0.21123999999999998</v>
      </c>
      <c r="R18" s="43"/>
      <c r="S18" s="43">
        <v>0.21854000000000001</v>
      </c>
      <c r="T18" s="117">
        <v>0.11801</v>
      </c>
      <c r="V18" s="115"/>
      <c r="W18" s="43">
        <v>7.9259999999999997E-2</v>
      </c>
      <c r="X18" s="43">
        <v>0.29481000000000002</v>
      </c>
      <c r="Y18" s="43"/>
      <c r="Z18" s="43">
        <v>0.15521000000000001</v>
      </c>
      <c r="AA18" s="43">
        <v>0.17326</v>
      </c>
      <c r="AB18" s="43"/>
      <c r="AC18" s="43">
        <v>0.1865</v>
      </c>
      <c r="AD18" s="117">
        <v>5.4179999999999999E-2</v>
      </c>
      <c r="AF18" s="115"/>
      <c r="AG18" s="43">
        <v>7.9979999999999996E-2</v>
      </c>
      <c r="AH18" s="43">
        <v>0.28514999999999996</v>
      </c>
      <c r="AI18" s="43"/>
      <c r="AJ18" s="107">
        <v>9.9029999999999993E-2</v>
      </c>
      <c r="AK18" s="43">
        <v>0.11</v>
      </c>
      <c r="AL18" s="43"/>
      <c r="AM18" s="43">
        <v>0.14280000000000001</v>
      </c>
      <c r="AN18" s="117">
        <v>4.9349999999999998E-2</v>
      </c>
      <c r="AP18" s="115"/>
      <c r="AQ18" s="43">
        <v>1.106E-2</v>
      </c>
      <c r="AR18" s="43">
        <v>0.17324000000000003</v>
      </c>
      <c r="AS18" s="43"/>
      <c r="AT18" s="43">
        <v>6.9290000000000004E-2</v>
      </c>
      <c r="AU18" s="43">
        <v>0.1767</v>
      </c>
      <c r="AV18" s="43"/>
      <c r="AW18" s="43">
        <v>0.22542999999999999</v>
      </c>
      <c r="AX18" s="117">
        <v>9.5299999999999996E-2</v>
      </c>
    </row>
    <row r="19" spans="2:50">
      <c r="B19" s="115"/>
      <c r="C19" s="116">
        <v>0.14204</v>
      </c>
      <c r="D19" s="116">
        <v>0.35278999999999994</v>
      </c>
      <c r="E19" s="43"/>
      <c r="F19" s="43">
        <v>0.22251000000000001</v>
      </c>
      <c r="G19" s="43">
        <v>0.11378000000000001</v>
      </c>
      <c r="H19" s="43"/>
      <c r="I19" s="43">
        <v>0.18204000000000001</v>
      </c>
      <c r="J19" s="117">
        <v>5.7770000000000002E-2</v>
      </c>
      <c r="L19" s="115"/>
      <c r="M19" s="116">
        <v>0.11947000000000001</v>
      </c>
      <c r="N19" s="116">
        <v>0.43269000000000002</v>
      </c>
      <c r="O19" s="43"/>
      <c r="P19" s="43">
        <v>0.14945</v>
      </c>
      <c r="Q19" s="43">
        <v>0.21381</v>
      </c>
      <c r="R19" s="43"/>
      <c r="S19" s="43">
        <v>0.22362000000000001</v>
      </c>
      <c r="T19" s="117">
        <v>0.11778000000000001</v>
      </c>
      <c r="V19" s="115"/>
      <c r="W19" s="43">
        <v>8.1890000000000004E-2</v>
      </c>
      <c r="X19" s="43">
        <v>0.28803000000000001</v>
      </c>
      <c r="Y19" s="43"/>
      <c r="Z19" s="43">
        <v>0.15236000000000002</v>
      </c>
      <c r="AA19" s="43">
        <v>0.16872000000000001</v>
      </c>
      <c r="AB19" s="43"/>
      <c r="AC19" s="43">
        <v>0.18201999999999999</v>
      </c>
      <c r="AD19" s="117">
        <v>5.5469999999999998E-2</v>
      </c>
      <c r="AF19" s="115"/>
      <c r="AG19" s="43">
        <v>7.986E-2</v>
      </c>
      <c r="AH19" s="43">
        <v>0.27511999999999998</v>
      </c>
      <c r="AI19" s="43"/>
      <c r="AJ19" s="107">
        <v>9.264E-2</v>
      </c>
      <c r="AK19" s="43">
        <v>9.9669999999999995E-2</v>
      </c>
      <c r="AL19" s="43"/>
      <c r="AM19" s="43">
        <v>0.13855999999999999</v>
      </c>
      <c r="AN19" s="117">
        <v>4.8140000000000002E-2</v>
      </c>
      <c r="AP19" s="115"/>
      <c r="AQ19" s="43">
        <v>1.1140000000000001E-2</v>
      </c>
      <c r="AR19" s="43">
        <v>0.16830999999999999</v>
      </c>
      <c r="AS19" s="43"/>
      <c r="AT19" s="43">
        <v>6.7199999999999996E-2</v>
      </c>
      <c r="AU19" s="43">
        <v>0.17285</v>
      </c>
      <c r="AV19" s="43"/>
      <c r="AW19" s="43">
        <v>0.22253999999999999</v>
      </c>
      <c r="AX19" s="117">
        <v>9.5680000000000001E-2</v>
      </c>
    </row>
    <row r="20" spans="2:50">
      <c r="B20" s="115"/>
      <c r="C20" s="116">
        <v>0.14346999999999999</v>
      </c>
      <c r="D20" s="116">
        <v>0.36014999999999997</v>
      </c>
      <c r="E20" s="43"/>
      <c r="F20" s="43">
        <v>0.22218000000000002</v>
      </c>
      <c r="G20" s="43">
        <v>0.11214</v>
      </c>
      <c r="H20" s="43"/>
      <c r="I20" s="43">
        <v>0.18218999999999999</v>
      </c>
      <c r="J20" s="117">
        <v>5.7090000000000002E-2</v>
      </c>
      <c r="L20" s="115"/>
      <c r="M20" s="116">
        <v>0.12245</v>
      </c>
      <c r="N20" s="116">
        <v>0.45537</v>
      </c>
      <c r="O20" s="43"/>
      <c r="P20" s="43">
        <v>0.14995</v>
      </c>
      <c r="Q20" s="43">
        <v>0.21429000000000001</v>
      </c>
      <c r="R20" s="43"/>
      <c r="S20" s="43">
        <v>0.23036000000000001</v>
      </c>
      <c r="T20" s="117">
        <v>0.11773</v>
      </c>
      <c r="V20" s="115"/>
      <c r="W20" s="43">
        <v>8.4750000000000006E-2</v>
      </c>
      <c r="X20" s="43">
        <v>0.28148000000000001</v>
      </c>
      <c r="Y20" s="43"/>
      <c r="Z20" s="43">
        <v>0.14946000000000001</v>
      </c>
      <c r="AA20" s="43">
        <v>0.16416</v>
      </c>
      <c r="AB20" s="43"/>
      <c r="AC20" s="43">
        <v>0.17543</v>
      </c>
      <c r="AD20" s="117">
        <v>5.6149999999999999E-2</v>
      </c>
      <c r="AF20" s="115"/>
      <c r="AG20" s="43">
        <v>7.8950000000000006E-2</v>
      </c>
      <c r="AH20" s="43">
        <v>0.26888000000000001</v>
      </c>
      <c r="AI20" s="43"/>
      <c r="AJ20" s="107">
        <v>8.675999999999999E-2</v>
      </c>
      <c r="AK20" s="43">
        <v>9.1289999999999996E-2</v>
      </c>
      <c r="AL20" s="43"/>
      <c r="AM20" s="43">
        <v>0.13439999999999999</v>
      </c>
      <c r="AN20" s="117">
        <v>4.6370000000000001E-2</v>
      </c>
      <c r="AP20" s="115"/>
      <c r="AQ20" s="43">
        <v>1.1639999999999999E-2</v>
      </c>
      <c r="AR20" s="43">
        <v>0.17528000000000002</v>
      </c>
      <c r="AS20" s="43"/>
      <c r="AT20" s="43">
        <v>6.5159999999999996E-2</v>
      </c>
      <c r="AU20" s="43">
        <v>0.16893</v>
      </c>
      <c r="AV20" s="43"/>
      <c r="AW20" s="43">
        <v>0.21854000000000001</v>
      </c>
      <c r="AX20" s="117">
        <v>9.5920000000000005E-2</v>
      </c>
    </row>
    <row r="21" spans="2:50">
      <c r="B21" s="115"/>
      <c r="C21" s="116">
        <v>0.14457</v>
      </c>
      <c r="D21" s="116">
        <v>0.36295999999999995</v>
      </c>
      <c r="E21" s="43"/>
      <c r="F21" s="43">
        <v>0.22373000000000001</v>
      </c>
      <c r="G21" s="43">
        <v>0.11146</v>
      </c>
      <c r="H21" s="43"/>
      <c r="I21" s="43">
        <v>0.18078</v>
      </c>
      <c r="J21" s="117">
        <v>5.6390000000000003E-2</v>
      </c>
      <c r="L21" s="115"/>
      <c r="M21" s="116">
        <v>0.12475</v>
      </c>
      <c r="N21" s="116">
        <v>0.47318000000000005</v>
      </c>
      <c r="O21" s="43"/>
      <c r="P21" s="43">
        <v>0.15132999999999999</v>
      </c>
      <c r="Q21" s="43">
        <v>0.21586</v>
      </c>
      <c r="R21" s="43"/>
      <c r="S21" s="43">
        <v>0.23369000000000001</v>
      </c>
      <c r="T21" s="117">
        <v>0.11703000000000001</v>
      </c>
      <c r="V21" s="115"/>
      <c r="W21" s="43">
        <v>8.6819999999999994E-2</v>
      </c>
      <c r="X21" s="43">
        <v>0.27251000000000003</v>
      </c>
      <c r="Y21" s="43"/>
      <c r="Z21" s="43">
        <v>0.14699000000000001</v>
      </c>
      <c r="AA21" s="43">
        <v>0.15942000000000001</v>
      </c>
      <c r="AB21" s="43"/>
      <c r="AC21" s="43">
        <v>0.17191000000000001</v>
      </c>
      <c r="AD21" s="117">
        <v>5.756E-2</v>
      </c>
      <c r="AF21" s="115"/>
      <c r="AG21" s="43">
        <v>7.9339999999999994E-2</v>
      </c>
      <c r="AH21" s="43">
        <v>0.26032</v>
      </c>
      <c r="AI21" s="43"/>
      <c r="AJ21" s="107">
        <v>8.0500000000000002E-2</v>
      </c>
      <c r="AK21" s="43">
        <v>8.1309999999999993E-2</v>
      </c>
      <c r="AL21" s="43"/>
      <c r="AM21" s="43">
        <v>0.13031999999999999</v>
      </c>
      <c r="AN21" s="117">
        <v>4.5019999999999998E-2</v>
      </c>
      <c r="AP21" s="115"/>
      <c r="AQ21" s="43">
        <v>1.1599999999999999E-2</v>
      </c>
      <c r="AR21" s="43">
        <v>0.16917000000000001</v>
      </c>
      <c r="AS21" s="43"/>
      <c r="AT21" s="43">
        <v>6.2820000000000001E-2</v>
      </c>
      <c r="AU21" s="43">
        <v>0.16481999999999999</v>
      </c>
      <c r="AV21" s="43"/>
      <c r="AW21" s="43">
        <v>0.21126</v>
      </c>
      <c r="AX21" s="117">
        <v>9.579E-2</v>
      </c>
    </row>
    <row r="22" spans="2:50">
      <c r="B22" s="115"/>
      <c r="C22" s="116">
        <v>0.14584999999999998</v>
      </c>
      <c r="D22" s="116">
        <v>0.36673</v>
      </c>
      <c r="E22" s="43"/>
      <c r="F22" s="43">
        <v>0.22464000000000003</v>
      </c>
      <c r="G22" s="43">
        <v>0.1108</v>
      </c>
      <c r="H22" s="43"/>
      <c r="I22" s="43">
        <v>0.18065000000000001</v>
      </c>
      <c r="J22" s="117">
        <v>5.6050000000000003E-2</v>
      </c>
      <c r="L22" s="115"/>
      <c r="M22" s="116">
        <v>0.12640999999999999</v>
      </c>
      <c r="N22" s="116">
        <v>0.48534000000000005</v>
      </c>
      <c r="O22" s="43"/>
      <c r="P22" s="43">
        <v>0.15135999999999999</v>
      </c>
      <c r="Q22" s="43">
        <v>0.21467</v>
      </c>
      <c r="R22" s="43"/>
      <c r="S22" s="43">
        <v>0.23591000000000001</v>
      </c>
      <c r="T22" s="117">
        <v>0.11617000000000001</v>
      </c>
      <c r="V22" s="115"/>
      <c r="W22" s="43">
        <v>8.9349999999999999E-2</v>
      </c>
      <c r="X22" s="43">
        <v>0.26434000000000002</v>
      </c>
      <c r="Y22" s="43"/>
      <c r="Z22" s="43">
        <v>0.14415</v>
      </c>
      <c r="AA22" s="43">
        <v>0.15490999999999999</v>
      </c>
      <c r="AB22" s="43"/>
      <c r="AC22" s="43">
        <v>0.16746</v>
      </c>
      <c r="AD22" s="117">
        <v>5.8999999999999997E-2</v>
      </c>
      <c r="AF22" s="115"/>
      <c r="AG22" s="43">
        <v>7.7770000000000006E-2</v>
      </c>
      <c r="AH22" s="43">
        <v>0.25242999999999999</v>
      </c>
      <c r="AI22" s="43"/>
      <c r="AJ22" s="107">
        <v>7.5799999999999992E-2</v>
      </c>
      <c r="AK22" s="43">
        <v>7.4310000000000001E-2</v>
      </c>
      <c r="AL22" s="43"/>
      <c r="AM22" s="43">
        <v>0.12615000000000001</v>
      </c>
      <c r="AN22" s="117">
        <v>4.308E-2</v>
      </c>
      <c r="AP22" s="115"/>
      <c r="AQ22" s="43">
        <v>1.1690000000000001E-2</v>
      </c>
      <c r="AR22" s="43">
        <v>0.16873000000000002</v>
      </c>
      <c r="AS22" s="43"/>
      <c r="AT22" s="43">
        <v>6.0539999999999997E-2</v>
      </c>
      <c r="AU22" s="43">
        <v>0.16102</v>
      </c>
      <c r="AV22" s="43"/>
      <c r="AW22" s="43">
        <v>0.20338999999999999</v>
      </c>
      <c r="AX22" s="117">
        <v>9.5479999999999995E-2</v>
      </c>
    </row>
    <row r="23" spans="2:50">
      <c r="B23" s="115"/>
      <c r="C23" s="116">
        <v>0.14715</v>
      </c>
      <c r="D23" s="116">
        <v>0.36624999999999996</v>
      </c>
      <c r="E23" s="43"/>
      <c r="F23" s="43">
        <v>0.22247999999999998</v>
      </c>
      <c r="G23" s="43">
        <v>0.10763</v>
      </c>
      <c r="H23" s="43"/>
      <c r="I23" s="43">
        <v>0.17788999999999999</v>
      </c>
      <c r="J23" s="117">
        <v>5.5620000000000003E-2</v>
      </c>
      <c r="L23" s="115"/>
      <c r="M23" s="116">
        <v>0.12806999999999999</v>
      </c>
      <c r="N23" s="116">
        <v>0.49305000000000004</v>
      </c>
      <c r="O23" s="43"/>
      <c r="P23" s="43">
        <v>0.15132999999999999</v>
      </c>
      <c r="Q23" s="43">
        <v>0.21314</v>
      </c>
      <c r="R23" s="43"/>
      <c r="S23" s="43">
        <v>0.23318</v>
      </c>
      <c r="T23" s="117">
        <v>0.11431000000000001</v>
      </c>
      <c r="V23" s="115"/>
      <c r="W23" s="43">
        <v>9.1539999999999996E-2</v>
      </c>
      <c r="X23" s="43">
        <v>0.25625000000000003</v>
      </c>
      <c r="Y23" s="43"/>
      <c r="Z23" s="43">
        <v>0.14173000000000002</v>
      </c>
      <c r="AA23" s="43">
        <v>0.15054999999999999</v>
      </c>
      <c r="AB23" s="43"/>
      <c r="AC23" s="43">
        <v>0.16402</v>
      </c>
      <c r="AD23" s="117">
        <v>6.0440000000000001E-2</v>
      </c>
      <c r="AF23" s="115"/>
      <c r="AG23" s="43">
        <v>7.5609999999999997E-2</v>
      </c>
      <c r="AH23" s="43">
        <v>0.24524999999999997</v>
      </c>
      <c r="AI23" s="43"/>
      <c r="AJ23" s="107">
        <v>7.016E-2</v>
      </c>
      <c r="AK23" s="43">
        <v>6.6790000000000002E-2</v>
      </c>
      <c r="AL23" s="43"/>
      <c r="AM23" s="43">
        <v>0.12049</v>
      </c>
      <c r="AN23" s="117">
        <v>4.0379999999999999E-2</v>
      </c>
      <c r="AP23" s="115"/>
      <c r="AQ23" s="43">
        <v>1.1809999999999999E-2</v>
      </c>
      <c r="AR23" s="43">
        <v>0.16763000000000003</v>
      </c>
      <c r="AS23" s="43"/>
      <c r="AT23" s="43">
        <v>5.8590000000000003E-2</v>
      </c>
      <c r="AU23" s="43">
        <v>0.15665999999999999</v>
      </c>
      <c r="AV23" s="43"/>
      <c r="AW23" s="43">
        <v>0.19625000000000001</v>
      </c>
      <c r="AX23" s="117">
        <v>9.5140000000000002E-2</v>
      </c>
    </row>
    <row r="24" spans="2:50">
      <c r="B24" s="115"/>
      <c r="C24" s="116">
        <v>0.14828999999999998</v>
      </c>
      <c r="D24" s="116">
        <v>0.36328000000000005</v>
      </c>
      <c r="E24" s="43"/>
      <c r="F24" s="43">
        <v>0.22223000000000001</v>
      </c>
      <c r="G24" s="43">
        <v>0.10545</v>
      </c>
      <c r="H24" s="43"/>
      <c r="I24" s="43">
        <v>0.17385</v>
      </c>
      <c r="J24" s="117">
        <v>5.5019999999999999E-2</v>
      </c>
      <c r="L24" s="115"/>
      <c r="M24" s="116">
        <v>0.13000999999999999</v>
      </c>
      <c r="N24" s="116">
        <v>0.49826000000000004</v>
      </c>
      <c r="O24" s="43"/>
      <c r="P24" s="43">
        <v>0.15142</v>
      </c>
      <c r="Q24" s="43">
        <v>0.21126999999999999</v>
      </c>
      <c r="R24" s="43"/>
      <c r="S24" s="43">
        <v>0.22905</v>
      </c>
      <c r="T24" s="117">
        <v>0.11239</v>
      </c>
      <c r="V24" s="115"/>
      <c r="W24" s="43">
        <v>9.4789999999999999E-2</v>
      </c>
      <c r="X24" s="43">
        <v>0.24986999999999998</v>
      </c>
      <c r="Y24" s="43"/>
      <c r="Z24" s="43">
        <v>0.13807</v>
      </c>
      <c r="AA24" s="43">
        <v>0.14455999999999999</v>
      </c>
      <c r="AB24" s="43"/>
      <c r="AC24" s="43">
        <v>0.15901000000000001</v>
      </c>
      <c r="AD24" s="117">
        <v>6.13E-2</v>
      </c>
      <c r="AF24" s="115"/>
      <c r="AG24" s="43">
        <v>7.4099999999999999E-2</v>
      </c>
      <c r="AH24" s="43">
        <v>0.24075999999999997</v>
      </c>
      <c r="AI24" s="43"/>
      <c r="AJ24" s="107">
        <v>6.7330000000000001E-2</v>
      </c>
      <c r="AK24" s="43">
        <v>6.2579999999999997E-2</v>
      </c>
      <c r="AL24" s="43"/>
      <c r="AM24" s="43">
        <v>0.11806999999999999</v>
      </c>
      <c r="AN24" s="117">
        <v>3.8899999999999997E-2</v>
      </c>
      <c r="AP24" s="115"/>
      <c r="AQ24" s="43">
        <v>1.1730000000000001E-2</v>
      </c>
      <c r="AR24" s="43">
        <v>0.16584000000000002</v>
      </c>
      <c r="AS24" s="43"/>
      <c r="AT24" s="43">
        <v>5.6030000000000003E-2</v>
      </c>
      <c r="AU24" s="43">
        <v>0.15229999999999999</v>
      </c>
      <c r="AV24" s="43"/>
      <c r="AW24" s="43">
        <v>0.18662999999999999</v>
      </c>
      <c r="AX24" s="117">
        <v>9.4460000000000002E-2</v>
      </c>
    </row>
    <row r="25" spans="2:50">
      <c r="B25" s="115"/>
      <c r="C25" s="116">
        <v>0.14854000000000001</v>
      </c>
      <c r="D25" s="116">
        <v>0.36021999999999998</v>
      </c>
      <c r="E25" s="43"/>
      <c r="F25" s="43">
        <v>0.22116</v>
      </c>
      <c r="G25" s="43">
        <v>0.10324999999999999</v>
      </c>
      <c r="H25" s="43"/>
      <c r="I25" s="43">
        <v>0.17249</v>
      </c>
      <c r="J25" s="117">
        <v>5.4690000000000003E-2</v>
      </c>
      <c r="L25" s="115"/>
      <c r="M25" s="116">
        <v>0.13124</v>
      </c>
      <c r="N25" s="116">
        <v>0.49739</v>
      </c>
      <c r="O25" s="43"/>
      <c r="P25" s="43">
        <v>0.14982000000000001</v>
      </c>
      <c r="Q25" s="43">
        <v>0.20774000000000001</v>
      </c>
      <c r="R25" s="43"/>
      <c r="S25" s="43">
        <v>0.22170999999999999</v>
      </c>
      <c r="T25" s="117">
        <v>0.11012000000000001</v>
      </c>
      <c r="V25" s="115"/>
      <c r="W25" s="43">
        <v>9.579E-2</v>
      </c>
      <c r="X25" s="43">
        <v>0.24232000000000001</v>
      </c>
      <c r="Y25" s="43"/>
      <c r="Z25" s="43">
        <v>0.13523000000000002</v>
      </c>
      <c r="AA25" s="43">
        <v>0.14055999999999999</v>
      </c>
      <c r="AB25" s="43"/>
      <c r="AC25" s="43">
        <v>0.15487000000000001</v>
      </c>
      <c r="AD25" s="117">
        <v>6.1809999999999997E-2</v>
      </c>
      <c r="AF25" s="115"/>
      <c r="AG25" s="43">
        <v>7.392E-2</v>
      </c>
      <c r="AH25" s="43">
        <v>0.24093999999999999</v>
      </c>
      <c r="AI25" s="43"/>
      <c r="AJ25" s="107">
        <v>6.1509999999999995E-2</v>
      </c>
      <c r="AK25" s="43">
        <v>5.5209999999999995E-2</v>
      </c>
      <c r="AL25" s="43"/>
      <c r="AM25" s="43">
        <v>0.11522</v>
      </c>
      <c r="AN25" s="117">
        <v>3.6929999999999998E-2</v>
      </c>
      <c r="AP25" s="115"/>
      <c r="AQ25" s="43">
        <v>1.157E-2</v>
      </c>
      <c r="AR25" s="43">
        <v>0.16202000000000003</v>
      </c>
      <c r="AS25" s="43"/>
      <c r="AT25" s="43">
        <v>5.4190000000000002E-2</v>
      </c>
      <c r="AU25" s="43">
        <v>0.14890999999999999</v>
      </c>
      <c r="AV25" s="43"/>
      <c r="AW25" s="43">
        <v>0.18123</v>
      </c>
      <c r="AX25" s="117">
        <v>9.4079999999999997E-2</v>
      </c>
    </row>
    <row r="26" spans="2:50">
      <c r="B26" s="115"/>
      <c r="C26" s="116">
        <v>0.14837</v>
      </c>
      <c r="D26" s="116">
        <v>0.35082000000000002</v>
      </c>
      <c r="E26" s="43"/>
      <c r="F26" s="43">
        <v>0.22008000000000003</v>
      </c>
      <c r="G26" s="43">
        <v>0.10066</v>
      </c>
      <c r="H26" s="43"/>
      <c r="I26" s="43">
        <v>0.17072000000000001</v>
      </c>
      <c r="J26" s="117">
        <v>5.4680000000000006E-2</v>
      </c>
      <c r="L26" s="115"/>
      <c r="M26" s="116">
        <v>0.13100999999999999</v>
      </c>
      <c r="N26" s="116">
        <v>0.49166000000000004</v>
      </c>
      <c r="O26" s="43"/>
      <c r="P26" s="43">
        <v>0.14838000000000001</v>
      </c>
      <c r="Q26" s="43">
        <v>0.20393</v>
      </c>
      <c r="R26" s="43"/>
      <c r="S26" s="43">
        <v>0.21693999999999999</v>
      </c>
      <c r="T26" s="117">
        <v>0.10843</v>
      </c>
      <c r="V26" s="115"/>
      <c r="W26" s="43">
        <v>9.8919999999999994E-2</v>
      </c>
      <c r="X26" s="43">
        <v>0.23815999999999998</v>
      </c>
      <c r="Y26" s="43"/>
      <c r="Z26" s="43">
        <v>0.13213</v>
      </c>
      <c r="AA26" s="43">
        <v>0.13625000000000001</v>
      </c>
      <c r="AB26" s="43"/>
      <c r="AC26" s="43">
        <v>0.15176000000000001</v>
      </c>
      <c r="AD26" s="117">
        <v>6.3079999999999997E-2</v>
      </c>
      <c r="AF26" s="115"/>
      <c r="AG26" s="43">
        <v>7.3880000000000001E-2</v>
      </c>
      <c r="AH26" s="43">
        <v>0.24399999999999999</v>
      </c>
      <c r="AI26" s="43"/>
      <c r="AJ26" s="107">
        <v>5.6239999999999998E-2</v>
      </c>
      <c r="AK26" s="43">
        <v>4.9320000000000003E-2</v>
      </c>
      <c r="AL26" s="43"/>
      <c r="AM26" s="43">
        <v>0.11119999999999999</v>
      </c>
      <c r="AN26" s="117">
        <v>3.4700000000000002E-2</v>
      </c>
      <c r="AP26" s="115"/>
      <c r="AQ26" s="43">
        <v>1.133E-2</v>
      </c>
      <c r="AR26" s="43">
        <v>0.16274000000000002</v>
      </c>
      <c r="AS26" s="43"/>
      <c r="AT26" s="43">
        <v>5.2109999999999997E-2</v>
      </c>
      <c r="AU26" s="43">
        <v>0.14427000000000001</v>
      </c>
      <c r="AV26" s="43"/>
      <c r="AW26" s="43">
        <v>0.17510000000000001</v>
      </c>
      <c r="AX26" s="117">
        <v>9.3140000000000001E-2</v>
      </c>
    </row>
    <row r="27" spans="2:50">
      <c r="B27" s="115"/>
      <c r="C27" s="116">
        <v>0.14888000000000001</v>
      </c>
      <c r="D27" s="116">
        <v>0.34636999999999996</v>
      </c>
      <c r="E27" s="43"/>
      <c r="F27" s="43">
        <v>0.21915999999999999</v>
      </c>
      <c r="G27" s="43">
        <v>9.8419999999999994E-2</v>
      </c>
      <c r="H27" s="43"/>
      <c r="I27" s="43">
        <v>0.16849</v>
      </c>
      <c r="J27" s="117">
        <v>5.4390000000000001E-2</v>
      </c>
      <c r="L27" s="115"/>
      <c r="M27" s="116">
        <v>0.13105</v>
      </c>
      <c r="N27" s="116">
        <v>0.48484000000000005</v>
      </c>
      <c r="O27" s="43"/>
      <c r="P27" s="43">
        <v>0.14643</v>
      </c>
      <c r="Q27" s="43">
        <v>0.19846</v>
      </c>
      <c r="R27" s="43"/>
      <c r="S27" s="43">
        <v>0.21193999999999999</v>
      </c>
      <c r="T27" s="117">
        <v>0.10654000000000001</v>
      </c>
      <c r="V27" s="115"/>
      <c r="W27" s="43">
        <v>0.10177</v>
      </c>
      <c r="X27" s="43">
        <v>0.23380999999999999</v>
      </c>
      <c r="Y27" s="43"/>
      <c r="Z27" s="43">
        <v>0.12661</v>
      </c>
      <c r="AA27" s="43">
        <v>0.12991</v>
      </c>
      <c r="AB27" s="43"/>
      <c r="AC27" s="43">
        <v>0.14871999999999999</v>
      </c>
      <c r="AD27" s="117">
        <v>6.4229999999999995E-2</v>
      </c>
      <c r="AF27" s="115"/>
      <c r="AG27" s="43">
        <v>7.3200000000000001E-2</v>
      </c>
      <c r="AH27" s="43">
        <v>0.2465</v>
      </c>
      <c r="AI27" s="43"/>
      <c r="AJ27" s="107">
        <v>5.1699999999999996E-2</v>
      </c>
      <c r="AK27" s="43">
        <v>4.3569999999999998E-2</v>
      </c>
      <c r="AL27" s="43"/>
      <c r="AM27" s="43">
        <v>0.11083</v>
      </c>
      <c r="AN27" s="117">
        <v>3.3140000000000003E-2</v>
      </c>
      <c r="AP27" s="115"/>
      <c r="AQ27" s="43">
        <v>1.086E-2</v>
      </c>
      <c r="AR27" s="43">
        <v>0.16026000000000004</v>
      </c>
      <c r="AS27" s="43"/>
      <c r="AT27" s="43">
        <v>4.9919999999999999E-2</v>
      </c>
      <c r="AU27" s="43">
        <v>0.13968</v>
      </c>
      <c r="AV27" s="43"/>
      <c r="AW27" s="43">
        <v>0.17127999999999999</v>
      </c>
      <c r="AX27" s="117">
        <v>9.2340000000000005E-2</v>
      </c>
    </row>
    <row r="28" spans="2:50">
      <c r="B28" s="115"/>
      <c r="C28" s="116">
        <v>0.14749000000000001</v>
      </c>
      <c r="D28" s="116">
        <v>0.33609999999999995</v>
      </c>
      <c r="E28" s="43"/>
      <c r="F28" s="43">
        <v>0.21681999999999998</v>
      </c>
      <c r="G28" s="43">
        <v>9.5310000000000006E-2</v>
      </c>
      <c r="H28" s="43"/>
      <c r="I28" s="43">
        <v>0.16783999999999999</v>
      </c>
      <c r="J28" s="117">
        <v>5.4280000000000002E-2</v>
      </c>
      <c r="L28" s="115"/>
      <c r="M28" s="116">
        <v>0.12975999999999999</v>
      </c>
      <c r="N28" s="116">
        <v>0.47465000000000002</v>
      </c>
      <c r="O28" s="43"/>
      <c r="P28" s="43">
        <v>0.14394999999999999</v>
      </c>
      <c r="Q28" s="43">
        <v>0.19427</v>
      </c>
      <c r="R28" s="43"/>
      <c r="S28" s="43">
        <v>0.20483999999999999</v>
      </c>
      <c r="T28" s="117">
        <v>0.10451000000000001</v>
      </c>
      <c r="V28" s="115"/>
      <c r="W28" s="43">
        <v>0.10371</v>
      </c>
      <c r="X28" s="43">
        <v>0.22858000000000001</v>
      </c>
      <c r="Y28" s="43"/>
      <c r="Z28" s="43">
        <v>0.12396</v>
      </c>
      <c r="AA28" s="43">
        <v>0.12587000000000001</v>
      </c>
      <c r="AB28" s="43"/>
      <c r="AC28" s="43">
        <v>0.14796000000000001</v>
      </c>
      <c r="AD28" s="117">
        <v>6.5909999999999996E-2</v>
      </c>
      <c r="AF28" s="115"/>
      <c r="AG28" s="43">
        <v>7.1849999999999997E-2</v>
      </c>
      <c r="AH28" s="43">
        <v>0.24678</v>
      </c>
      <c r="AI28" s="43"/>
      <c r="AJ28" s="107">
        <v>4.6619999999999995E-2</v>
      </c>
      <c r="AK28" s="43">
        <v>3.7959999999999994E-2</v>
      </c>
      <c r="AL28" s="43"/>
      <c r="AM28" s="43">
        <v>0.10749</v>
      </c>
      <c r="AN28" s="117">
        <v>3.1019999999999999E-2</v>
      </c>
      <c r="AP28" s="115"/>
      <c r="AQ28" s="43">
        <v>1.0529999999999999E-2</v>
      </c>
      <c r="AR28" s="43">
        <v>0.16192000000000004</v>
      </c>
      <c r="AS28" s="43"/>
      <c r="AT28" s="43">
        <v>4.7919999999999997E-2</v>
      </c>
      <c r="AU28" s="43">
        <v>0.1361</v>
      </c>
      <c r="AV28" s="43"/>
      <c r="AW28" s="43">
        <v>0.16619999999999999</v>
      </c>
      <c r="AX28" s="117">
        <v>9.146E-2</v>
      </c>
    </row>
    <row r="29" spans="2:50">
      <c r="B29" s="115"/>
      <c r="C29" s="116">
        <v>0.14582000000000001</v>
      </c>
      <c r="D29" s="116">
        <v>0.32396999999999998</v>
      </c>
      <c r="E29" s="43"/>
      <c r="F29" s="43">
        <v>0.21552000000000002</v>
      </c>
      <c r="G29" s="43">
        <v>9.2719999999999997E-2</v>
      </c>
      <c r="H29" s="43"/>
      <c r="I29" s="43">
        <v>0.16675000000000001</v>
      </c>
      <c r="J29" s="117">
        <v>5.416E-2</v>
      </c>
      <c r="L29" s="115"/>
      <c r="M29" s="116">
        <v>0.12734999999999999</v>
      </c>
      <c r="N29" s="116">
        <v>0.46189000000000002</v>
      </c>
      <c r="O29" s="43"/>
      <c r="P29" s="43">
        <v>0.14133000000000001</v>
      </c>
      <c r="Q29" s="43">
        <v>0.18861</v>
      </c>
      <c r="R29" s="43"/>
      <c r="S29" s="43">
        <v>0.19536999999999999</v>
      </c>
      <c r="T29" s="117">
        <v>0.10092000000000001</v>
      </c>
      <c r="V29" s="115"/>
      <c r="W29" s="43">
        <v>0.10771</v>
      </c>
      <c r="X29" s="43">
        <v>0.22645999999999999</v>
      </c>
      <c r="Y29" s="43"/>
      <c r="Z29" s="43">
        <v>0.12027</v>
      </c>
      <c r="AA29" s="43">
        <v>0.12081</v>
      </c>
      <c r="AB29" s="43"/>
      <c r="AC29" s="43">
        <v>0.14396999999999999</v>
      </c>
      <c r="AD29" s="117">
        <v>6.6299999999999998E-2</v>
      </c>
      <c r="AF29" s="115"/>
      <c r="AG29" s="43">
        <v>7.0419999999999996E-2</v>
      </c>
      <c r="AH29" s="43">
        <v>0.24192999999999998</v>
      </c>
      <c r="AI29" s="43"/>
      <c r="AJ29" s="107">
        <v>4.249E-2</v>
      </c>
      <c r="AK29" s="43">
        <v>3.3159999999999995E-2</v>
      </c>
      <c r="AL29" s="43"/>
      <c r="AM29" s="43">
        <v>0.10619000000000001</v>
      </c>
      <c r="AN29" s="117">
        <v>3.0040000000000001E-2</v>
      </c>
      <c r="AP29" s="115"/>
      <c r="AQ29" s="43">
        <v>9.8200000000000006E-3</v>
      </c>
      <c r="AR29" s="43">
        <v>0.15090000000000001</v>
      </c>
      <c r="AS29" s="43"/>
      <c r="AT29" s="43">
        <v>4.6429999999999999E-2</v>
      </c>
      <c r="AU29" s="43">
        <v>0.13325999999999999</v>
      </c>
      <c r="AV29" s="43"/>
      <c r="AW29" s="43">
        <v>0.16611000000000001</v>
      </c>
      <c r="AX29" s="117">
        <v>9.1090000000000004E-2</v>
      </c>
    </row>
    <row r="30" spans="2:50">
      <c r="B30" s="115"/>
      <c r="C30" s="116">
        <v>0.14479</v>
      </c>
      <c r="D30" s="116">
        <v>0.31575999999999999</v>
      </c>
      <c r="E30" s="43"/>
      <c r="F30" s="43">
        <v>0.21380000000000002</v>
      </c>
      <c r="G30" s="43">
        <v>8.9749999999999996E-2</v>
      </c>
      <c r="H30" s="43"/>
      <c r="I30" s="43">
        <v>0.16572000000000001</v>
      </c>
      <c r="J30" s="117">
        <v>5.3780000000000001E-2</v>
      </c>
      <c r="L30" s="115"/>
      <c r="M30" s="116">
        <v>0.12441000000000001</v>
      </c>
      <c r="N30" s="116">
        <v>0.44849</v>
      </c>
      <c r="O30" s="43"/>
      <c r="P30" s="43">
        <v>0.13850999999999999</v>
      </c>
      <c r="Q30" s="43">
        <v>0.18351000000000001</v>
      </c>
      <c r="R30" s="43"/>
      <c r="S30" s="43">
        <v>0.18661</v>
      </c>
      <c r="T30" s="117">
        <v>9.7720000000000001E-2</v>
      </c>
      <c r="V30" s="115"/>
      <c r="W30" s="43">
        <v>0.11008</v>
      </c>
      <c r="X30" s="43">
        <v>0.22325</v>
      </c>
      <c r="Y30" s="43"/>
      <c r="Z30" s="43">
        <v>0.11783999999999999</v>
      </c>
      <c r="AA30" s="43">
        <v>0.11669</v>
      </c>
      <c r="AB30" s="43"/>
      <c r="AC30" s="43">
        <v>0.14133999999999999</v>
      </c>
      <c r="AD30" s="117">
        <v>6.6439999999999999E-2</v>
      </c>
      <c r="AF30" s="115"/>
      <c r="AG30" s="43">
        <v>6.8040000000000003E-2</v>
      </c>
      <c r="AH30" s="43">
        <v>0.23738999999999999</v>
      </c>
      <c r="AI30" s="43"/>
      <c r="AJ30" s="107">
        <v>3.7019999999999997E-2</v>
      </c>
      <c r="AK30" s="43">
        <v>2.7239999999999997E-2</v>
      </c>
      <c r="AL30" s="43"/>
      <c r="AM30" s="43">
        <v>0.10249</v>
      </c>
      <c r="AN30" s="117">
        <v>2.793E-2</v>
      </c>
      <c r="AP30" s="115"/>
      <c r="AQ30" s="43">
        <v>9.41E-3</v>
      </c>
      <c r="AR30" s="43">
        <v>0.15217</v>
      </c>
      <c r="AS30" s="43"/>
      <c r="AT30" s="43">
        <v>4.3650000000000001E-2</v>
      </c>
      <c r="AU30" s="43">
        <v>0.12723000000000001</v>
      </c>
      <c r="AV30" s="43"/>
      <c r="AW30" s="43">
        <v>0.1633</v>
      </c>
      <c r="AX30" s="117">
        <v>9.0329999999999994E-2</v>
      </c>
    </row>
    <row r="31" spans="2:50">
      <c r="B31" s="115"/>
      <c r="C31" s="116">
        <v>0.14388000000000001</v>
      </c>
      <c r="D31" s="116">
        <v>0.30756</v>
      </c>
      <c r="E31" s="43"/>
      <c r="F31" s="43">
        <v>0.21137000000000003</v>
      </c>
      <c r="G31" s="43">
        <v>8.6749999999999994E-2</v>
      </c>
      <c r="H31" s="43"/>
      <c r="I31" s="43">
        <v>0.16247</v>
      </c>
      <c r="J31" s="117">
        <v>5.323E-2</v>
      </c>
      <c r="L31" s="115"/>
      <c r="M31" s="116">
        <v>0.11821</v>
      </c>
      <c r="N31" s="116">
        <v>0.43310000000000004</v>
      </c>
      <c r="O31" s="43"/>
      <c r="P31" s="43">
        <v>0.13492999999999999</v>
      </c>
      <c r="Q31" s="43">
        <v>0.17857999999999999</v>
      </c>
      <c r="R31" s="43"/>
      <c r="S31" s="43">
        <v>0.17707999999999999</v>
      </c>
      <c r="T31" s="117">
        <v>9.3370000000000009E-2</v>
      </c>
      <c r="V31" s="115"/>
      <c r="W31" s="43">
        <v>0.11267000000000001</v>
      </c>
      <c r="X31" s="43">
        <v>0.22183999999999998</v>
      </c>
      <c r="Y31" s="43"/>
      <c r="Z31" s="43">
        <v>0.11417000000000001</v>
      </c>
      <c r="AA31" s="43">
        <v>0.11186</v>
      </c>
      <c r="AB31" s="43"/>
      <c r="AC31" s="43">
        <v>0.14238000000000001</v>
      </c>
      <c r="AD31" s="117">
        <v>6.7949999999999997E-2</v>
      </c>
      <c r="AF31" s="115"/>
      <c r="AG31" s="43">
        <v>6.3939999999999997E-2</v>
      </c>
      <c r="AH31" s="43">
        <v>0.22863</v>
      </c>
      <c r="AI31" s="43"/>
      <c r="AJ31" s="107">
        <v>3.2619999999999996E-2</v>
      </c>
      <c r="AK31" s="43">
        <v>2.3189999999999999E-2</v>
      </c>
      <c r="AL31" s="43"/>
      <c r="AM31" s="43">
        <v>9.887E-2</v>
      </c>
      <c r="AN31" s="117">
        <v>2.63E-2</v>
      </c>
      <c r="AP31" s="115"/>
      <c r="AQ31" s="43">
        <v>8.9200000000000008E-3</v>
      </c>
      <c r="AR31" s="43">
        <v>0.15103000000000003</v>
      </c>
      <c r="AS31" s="43"/>
      <c r="AT31" s="43">
        <v>4.2680000000000003E-2</v>
      </c>
      <c r="AU31" s="43">
        <v>0.12466000000000001</v>
      </c>
      <c r="AV31" s="43"/>
      <c r="AW31" s="43">
        <v>0.16439000000000001</v>
      </c>
      <c r="AX31" s="117">
        <v>8.9709999999999998E-2</v>
      </c>
    </row>
    <row r="32" spans="2:50">
      <c r="B32" s="115"/>
      <c r="C32" s="116">
        <v>0.14196</v>
      </c>
      <c r="D32" s="116">
        <v>0.29887999999999998</v>
      </c>
      <c r="E32" s="43"/>
      <c r="F32" s="43">
        <v>0.20875000000000002</v>
      </c>
      <c r="G32" s="43">
        <v>8.3320000000000005E-2</v>
      </c>
      <c r="H32" s="43"/>
      <c r="I32" s="43">
        <v>0.15962999999999999</v>
      </c>
      <c r="J32" s="117">
        <v>5.2229999999999999E-2</v>
      </c>
      <c r="L32" s="115"/>
      <c r="M32" s="116">
        <v>0.11388</v>
      </c>
      <c r="N32" s="116">
        <v>0.41784000000000004</v>
      </c>
      <c r="O32" s="43"/>
      <c r="P32" s="43">
        <v>0.13153999999999999</v>
      </c>
      <c r="Q32" s="43">
        <v>0.17313000000000001</v>
      </c>
      <c r="R32" s="43"/>
      <c r="S32" s="43">
        <v>0.16833999999999999</v>
      </c>
      <c r="T32" s="117">
        <v>8.9940000000000006E-2</v>
      </c>
      <c r="V32" s="115"/>
      <c r="W32" s="43">
        <v>0.11625000000000001</v>
      </c>
      <c r="X32" s="43">
        <v>0.22172999999999998</v>
      </c>
      <c r="Y32" s="43"/>
      <c r="Z32" s="43">
        <v>0.11103999999999999</v>
      </c>
      <c r="AA32" s="43">
        <v>0.10786</v>
      </c>
      <c r="AB32" s="43"/>
      <c r="AC32" s="43">
        <v>0.13983999999999999</v>
      </c>
      <c r="AD32" s="117">
        <v>6.8019999999999997E-2</v>
      </c>
      <c r="AF32" s="115"/>
      <c r="AG32" s="43">
        <v>5.8209999999999998E-2</v>
      </c>
      <c r="AH32" s="43">
        <v>0.21203</v>
      </c>
      <c r="AI32" s="43"/>
      <c r="AJ32" s="107">
        <v>2.8439999999999997E-2</v>
      </c>
      <c r="AK32" s="43">
        <v>1.8850000000000002E-2</v>
      </c>
      <c r="AL32" s="43"/>
      <c r="AM32" s="43">
        <v>9.3450000000000005E-2</v>
      </c>
      <c r="AN32" s="117">
        <v>2.4170000000000001E-2</v>
      </c>
      <c r="AP32" s="115"/>
      <c r="AQ32" s="43">
        <v>8.3999999999999995E-3</v>
      </c>
      <c r="AR32" s="43">
        <v>0.14804999999999999</v>
      </c>
      <c r="AS32" s="43"/>
      <c r="AT32" s="43">
        <v>4.0779999999999997E-2</v>
      </c>
      <c r="AU32" s="43">
        <v>0.12089</v>
      </c>
      <c r="AV32" s="43"/>
      <c r="AW32" s="43">
        <v>0.15942999999999999</v>
      </c>
      <c r="AX32" s="117">
        <v>8.8779999999999998E-2</v>
      </c>
    </row>
    <row r="33" spans="2:50">
      <c r="B33" s="115"/>
      <c r="C33" s="116">
        <v>0.13961999999999999</v>
      </c>
      <c r="D33" s="116">
        <v>0.28988000000000003</v>
      </c>
      <c r="E33" s="43"/>
      <c r="F33" s="43">
        <v>0.20616000000000001</v>
      </c>
      <c r="G33" s="43">
        <v>8.0320000000000003E-2</v>
      </c>
      <c r="H33" s="43"/>
      <c r="I33" s="43">
        <v>0.1598</v>
      </c>
      <c r="J33" s="117">
        <v>5.1769999999999997E-2</v>
      </c>
      <c r="L33" s="115"/>
      <c r="M33" s="116">
        <v>0.10985</v>
      </c>
      <c r="N33" s="116">
        <v>0.40121000000000001</v>
      </c>
      <c r="O33" s="43"/>
      <c r="P33" s="43">
        <v>0.12801999999999999</v>
      </c>
      <c r="Q33" s="43">
        <v>0.16642999999999999</v>
      </c>
      <c r="R33" s="43"/>
      <c r="S33" s="43">
        <v>0.15909000000000001</v>
      </c>
      <c r="T33" s="117">
        <v>8.6309999999999998E-2</v>
      </c>
      <c r="V33" s="115"/>
      <c r="W33" s="43">
        <v>0.11932</v>
      </c>
      <c r="X33" s="43">
        <v>0.22005</v>
      </c>
      <c r="Y33" s="43"/>
      <c r="Z33" s="43">
        <v>0.10781999999999999</v>
      </c>
      <c r="AA33" s="43">
        <v>0.10302</v>
      </c>
      <c r="AB33" s="43"/>
      <c r="AC33" s="43">
        <v>0.13818</v>
      </c>
      <c r="AD33" s="117">
        <v>6.8129999999999996E-2</v>
      </c>
      <c r="AF33" s="115"/>
      <c r="AG33" s="43">
        <v>5.4629999999999998E-2</v>
      </c>
      <c r="AH33" s="43">
        <v>0.20140999999999998</v>
      </c>
      <c r="AI33" s="43"/>
      <c r="AJ33" s="107">
        <v>2.3689999999999999E-2</v>
      </c>
      <c r="AK33" s="43">
        <v>1.4270000000000001E-2</v>
      </c>
      <c r="AL33" s="43"/>
      <c r="AM33" s="43">
        <v>9.0300000000000005E-2</v>
      </c>
      <c r="AN33" s="117">
        <v>2.2790000000000001E-2</v>
      </c>
      <c r="AP33" s="115"/>
      <c r="AQ33" s="43">
        <v>8.0400000000000003E-3</v>
      </c>
      <c r="AR33" s="43">
        <v>0.14936000000000002</v>
      </c>
      <c r="AS33" s="43"/>
      <c r="AT33" s="43">
        <v>3.8890000000000001E-2</v>
      </c>
      <c r="AU33" s="43">
        <v>0.11638999999999999</v>
      </c>
      <c r="AV33" s="43"/>
      <c r="AW33" s="43">
        <v>0.16017000000000001</v>
      </c>
      <c r="AX33" s="117">
        <v>8.8329999999999992E-2</v>
      </c>
    </row>
    <row r="34" spans="2:50">
      <c r="B34" s="115"/>
      <c r="C34" s="116">
        <v>0.13808999999999999</v>
      </c>
      <c r="D34" s="116">
        <v>0.28198000000000001</v>
      </c>
      <c r="E34" s="43"/>
      <c r="F34" s="43">
        <v>0.20487000000000002</v>
      </c>
      <c r="G34" s="43">
        <v>7.7679999999999999E-2</v>
      </c>
      <c r="H34" s="43"/>
      <c r="I34" s="43">
        <v>0.15820999999999999</v>
      </c>
      <c r="J34" s="117">
        <v>5.1030000000000006E-2</v>
      </c>
      <c r="L34" s="115"/>
      <c r="M34" s="116">
        <v>0.10401000000000001</v>
      </c>
      <c r="N34" s="116">
        <v>0.38775000000000004</v>
      </c>
      <c r="O34" s="43"/>
      <c r="P34" s="43">
        <v>0.12435000000000002</v>
      </c>
      <c r="Q34" s="43">
        <v>0.16094</v>
      </c>
      <c r="R34" s="43"/>
      <c r="S34" s="43">
        <v>0.14929000000000001</v>
      </c>
      <c r="T34" s="117">
        <v>8.1780000000000005E-2</v>
      </c>
      <c r="V34" s="115"/>
      <c r="W34" s="43">
        <v>0.12078999999999999</v>
      </c>
      <c r="X34" s="43">
        <v>0.21753999999999998</v>
      </c>
      <c r="Y34" s="43"/>
      <c r="Z34" s="43">
        <v>0.10428</v>
      </c>
      <c r="AA34" s="43">
        <v>9.8350000000000007E-2</v>
      </c>
      <c r="AB34" s="43"/>
      <c r="AC34" s="43">
        <v>0.13674</v>
      </c>
      <c r="AD34" s="117">
        <v>6.7890000000000006E-2</v>
      </c>
      <c r="AF34" s="115"/>
      <c r="AG34" s="43">
        <v>4.7469999999999998E-2</v>
      </c>
      <c r="AH34" s="43">
        <v>0.18403000000000003</v>
      </c>
      <c r="AI34" s="43"/>
      <c r="AJ34" s="107">
        <v>1.8800000000000001E-2</v>
      </c>
      <c r="AK34" s="43">
        <v>9.6000000000000009E-3</v>
      </c>
      <c r="AL34" s="43"/>
      <c r="AM34" s="43">
        <v>8.4029999999999994E-2</v>
      </c>
      <c r="AN34" s="117">
        <v>2.0119999999999999E-2</v>
      </c>
      <c r="AP34" s="115"/>
      <c r="AQ34" s="43">
        <v>7.5100000000000002E-3</v>
      </c>
      <c r="AR34" s="43">
        <v>0.14426000000000003</v>
      </c>
      <c r="AS34" s="43"/>
      <c r="AT34" s="43">
        <v>3.7229999999999999E-2</v>
      </c>
      <c r="AU34" s="43">
        <v>0.11222</v>
      </c>
      <c r="AV34" s="43"/>
      <c r="AW34" s="43">
        <v>0.15160999999999999</v>
      </c>
      <c r="AX34" s="117">
        <v>8.7069999999999995E-2</v>
      </c>
    </row>
    <row r="35" spans="2:50">
      <c r="B35" s="115"/>
      <c r="C35" s="116">
        <v>0.13547999999999999</v>
      </c>
      <c r="D35" s="116">
        <v>0.27400999999999998</v>
      </c>
      <c r="E35" s="43"/>
      <c r="F35" s="43">
        <v>0.20298000000000002</v>
      </c>
      <c r="G35" s="43">
        <v>7.5209999999999999E-2</v>
      </c>
      <c r="H35" s="43"/>
      <c r="I35" s="43">
        <v>0.15906000000000001</v>
      </c>
      <c r="J35" s="117">
        <v>5.0450000000000002E-2</v>
      </c>
      <c r="L35" s="115"/>
      <c r="M35" s="116">
        <v>9.7629999999999995E-2</v>
      </c>
      <c r="N35" s="116">
        <v>0.36846000000000001</v>
      </c>
      <c r="O35" s="43"/>
      <c r="P35" s="43">
        <v>0.12021999999999999</v>
      </c>
      <c r="Q35" s="43">
        <v>0.15508</v>
      </c>
      <c r="R35" s="43"/>
      <c r="S35" s="43">
        <v>0.14113999999999999</v>
      </c>
      <c r="T35" s="117">
        <v>7.8410000000000007E-2</v>
      </c>
      <c r="V35" s="115"/>
      <c r="W35" s="43">
        <v>0.12200999999999999</v>
      </c>
      <c r="X35" s="43">
        <v>0.21504999999999999</v>
      </c>
      <c r="Y35" s="43"/>
      <c r="Z35" s="43">
        <v>9.9999999999999992E-2</v>
      </c>
      <c r="AA35" s="43">
        <v>9.3469999999999998E-2</v>
      </c>
      <c r="AB35" s="43"/>
      <c r="AC35" s="43">
        <v>0.13485</v>
      </c>
      <c r="AD35" s="117">
        <v>6.7430000000000004E-2</v>
      </c>
      <c r="AF35" s="115"/>
      <c r="AG35" s="43">
        <v>3.986E-2</v>
      </c>
      <c r="AH35" s="43">
        <v>0.16284999999999999</v>
      </c>
      <c r="AI35" s="43"/>
      <c r="AJ35" s="107">
        <v>1.3189999999999997E-2</v>
      </c>
      <c r="AK35" s="43">
        <v>4.7699999999999999E-3</v>
      </c>
      <c r="AL35" s="43"/>
      <c r="AM35" s="43">
        <v>7.886E-2</v>
      </c>
      <c r="AN35" s="117">
        <v>1.8159999999999999E-2</v>
      </c>
      <c r="AP35" s="115"/>
      <c r="AQ35" s="43">
        <v>6.94E-3</v>
      </c>
      <c r="AR35" s="43">
        <v>0.13922000000000004</v>
      </c>
      <c r="AS35" s="43"/>
      <c r="AT35" s="43">
        <v>3.5749999999999997E-2</v>
      </c>
      <c r="AU35" s="43">
        <v>0.10843</v>
      </c>
      <c r="AV35" s="43"/>
      <c r="AW35" s="43">
        <v>0.15042</v>
      </c>
      <c r="AX35" s="117">
        <v>8.634E-2</v>
      </c>
    </row>
    <row r="36" spans="2:50">
      <c r="B36" s="115"/>
      <c r="C36" s="116">
        <v>0.13450999999999999</v>
      </c>
      <c r="D36" s="116">
        <v>0.27204</v>
      </c>
      <c r="E36" s="43"/>
      <c r="F36" s="43">
        <v>0.19907</v>
      </c>
      <c r="G36" s="43">
        <v>7.1730000000000002E-2</v>
      </c>
      <c r="H36" s="43"/>
      <c r="I36" s="43">
        <v>0.15862999999999999</v>
      </c>
      <c r="J36" s="117">
        <v>4.9520000000000002E-2</v>
      </c>
      <c r="L36" s="115"/>
      <c r="M36" s="116">
        <v>9.1359999999999997E-2</v>
      </c>
      <c r="N36" s="116">
        <v>0.35250000000000004</v>
      </c>
      <c r="O36" s="43"/>
      <c r="P36" s="43">
        <v>0.11656</v>
      </c>
      <c r="Q36" s="43">
        <v>0.14884</v>
      </c>
      <c r="R36" s="43"/>
      <c r="S36" s="43">
        <v>0.13063</v>
      </c>
      <c r="T36" s="117">
        <v>7.3709999999999998E-2</v>
      </c>
      <c r="V36" s="115"/>
      <c r="W36" s="43">
        <v>0.12364</v>
      </c>
      <c r="X36" s="43">
        <v>0.21337999999999999</v>
      </c>
      <c r="Y36" s="43"/>
      <c r="Z36" s="43">
        <v>9.554E-2</v>
      </c>
      <c r="AA36" s="43">
        <v>8.8220000000000007E-2</v>
      </c>
      <c r="AB36" s="43"/>
      <c r="AC36" s="43">
        <v>0.13331999999999999</v>
      </c>
      <c r="AD36" s="117">
        <v>6.6820000000000004E-2</v>
      </c>
      <c r="AF36" s="115"/>
      <c r="AG36" s="43">
        <v>3.2559999999999999E-2</v>
      </c>
      <c r="AH36" s="43">
        <v>0.14349000000000001</v>
      </c>
      <c r="AI36" s="43"/>
      <c r="AJ36" s="107">
        <v>8.6099999999999996E-3</v>
      </c>
      <c r="AK36" s="43">
        <v>9.5999999999999905E-4</v>
      </c>
      <c r="AL36" s="43"/>
      <c r="AM36" s="43">
        <v>7.238E-2</v>
      </c>
      <c r="AN36" s="117">
        <v>1.5910000000000001E-2</v>
      </c>
      <c r="AP36" s="115"/>
      <c r="AQ36" s="43">
        <v>6.5799999999999999E-3</v>
      </c>
      <c r="AR36" s="43">
        <v>0.14033999999999999</v>
      </c>
      <c r="AS36" s="43"/>
      <c r="AT36" s="43">
        <v>3.3770000000000001E-2</v>
      </c>
      <c r="AU36" s="43">
        <v>0.10437</v>
      </c>
      <c r="AV36" s="43"/>
      <c r="AW36" s="43">
        <v>0.14413000000000001</v>
      </c>
      <c r="AX36" s="117">
        <v>8.5449999999999998E-2</v>
      </c>
    </row>
    <row r="37" spans="2:50">
      <c r="B37" s="115"/>
      <c r="C37" s="116">
        <v>0.13385</v>
      </c>
      <c r="D37" s="116">
        <v>0.27107000000000003</v>
      </c>
      <c r="E37" s="43"/>
      <c r="F37" s="43">
        <v>0.19656000000000001</v>
      </c>
      <c r="G37" s="43">
        <v>6.9269999999999998E-2</v>
      </c>
      <c r="H37" s="43"/>
      <c r="I37" s="43">
        <v>0.15992999999999999</v>
      </c>
      <c r="J37" s="117">
        <v>4.8960000000000004E-2</v>
      </c>
      <c r="L37" s="115"/>
      <c r="M37" s="116">
        <v>8.4129999999999996E-2</v>
      </c>
      <c r="N37" s="116">
        <v>0.33314000000000005</v>
      </c>
      <c r="O37" s="43"/>
      <c r="P37" s="43">
        <v>0.11192000000000002</v>
      </c>
      <c r="Q37" s="43">
        <v>0.14279</v>
      </c>
      <c r="R37" s="43"/>
      <c r="S37" s="43">
        <v>0.12171</v>
      </c>
      <c r="T37" s="117">
        <v>6.9970000000000004E-2</v>
      </c>
      <c r="V37" s="115"/>
      <c r="W37" s="43">
        <v>0.12426</v>
      </c>
      <c r="X37" s="43">
        <v>0.21015</v>
      </c>
      <c r="Y37" s="43"/>
      <c r="Z37" s="43">
        <v>9.0389999999999998E-2</v>
      </c>
      <c r="AA37" s="43">
        <v>8.2780000000000006E-2</v>
      </c>
      <c r="AB37" s="43"/>
      <c r="AC37" s="43">
        <v>0.12964000000000001</v>
      </c>
      <c r="AD37" s="117">
        <v>6.5240000000000006E-2</v>
      </c>
      <c r="AF37" s="115"/>
      <c r="AG37" s="43">
        <v>2.6140000000000004E-2</v>
      </c>
      <c r="AH37" s="43">
        <v>0.12697999999999998</v>
      </c>
      <c r="AI37" s="43"/>
      <c r="AJ37" s="107">
        <v>5.6599999999999984E-3</v>
      </c>
      <c r="AK37" s="43">
        <v>1.856E-2</v>
      </c>
      <c r="AL37" s="43"/>
      <c r="AM37" s="43">
        <v>6.5259999999999999E-2</v>
      </c>
      <c r="AN37" s="117">
        <v>1.3679999999999999E-2</v>
      </c>
      <c r="AP37" s="115"/>
      <c r="AQ37" s="43">
        <v>6.2399999999999999E-3</v>
      </c>
      <c r="AR37" s="43">
        <v>0.13900999999999999</v>
      </c>
      <c r="AS37" s="43"/>
      <c r="AT37" s="43">
        <v>3.2620000000000003E-2</v>
      </c>
      <c r="AU37" s="43">
        <v>0.10159</v>
      </c>
      <c r="AV37" s="43"/>
      <c r="AW37" s="43">
        <v>0.13239999999999999</v>
      </c>
      <c r="AX37" s="117">
        <v>8.4220000000000003E-2</v>
      </c>
    </row>
    <row r="38" spans="2:50">
      <c r="B38" s="115"/>
      <c r="C38" s="116">
        <v>0.13252999999999998</v>
      </c>
      <c r="D38" s="116">
        <v>0.26721</v>
      </c>
      <c r="E38" s="43"/>
      <c r="F38" s="43">
        <v>0.19465000000000002</v>
      </c>
      <c r="G38" s="43">
        <v>6.720000000000001E-2</v>
      </c>
      <c r="H38" s="43"/>
      <c r="I38" s="43">
        <v>0.16012000000000001</v>
      </c>
      <c r="J38" s="117">
        <v>4.8350000000000004E-2</v>
      </c>
      <c r="L38" s="115"/>
      <c r="M38" s="116">
        <v>7.8770000000000007E-2</v>
      </c>
      <c r="N38" s="116">
        <v>0.31993000000000005</v>
      </c>
      <c r="O38" s="43"/>
      <c r="P38" s="43">
        <v>0.10844000000000001</v>
      </c>
      <c r="Q38" s="43">
        <v>0.13739999999999999</v>
      </c>
      <c r="R38" s="43"/>
      <c r="S38" s="43">
        <v>0.11279</v>
      </c>
      <c r="T38" s="117">
        <v>6.6220000000000001E-2</v>
      </c>
      <c r="V38" s="115"/>
      <c r="W38" s="43">
        <v>0.12354999999999999</v>
      </c>
      <c r="X38" s="43">
        <v>0.20535999999999999</v>
      </c>
      <c r="Y38" s="43"/>
      <c r="Z38" s="43">
        <v>8.6779999999999996E-2</v>
      </c>
      <c r="AA38" s="43">
        <v>7.7979999999999994E-2</v>
      </c>
      <c r="AB38" s="43"/>
      <c r="AC38" s="43">
        <v>0.12848000000000001</v>
      </c>
      <c r="AD38" s="117">
        <v>6.4269999999999994E-2</v>
      </c>
      <c r="AF38" s="115"/>
      <c r="AG38" s="43">
        <v>1.9000000000000003E-2</v>
      </c>
      <c r="AH38" s="43">
        <v>0.10659</v>
      </c>
      <c r="AI38" s="43"/>
      <c r="AJ38" s="107">
        <v>2.5999999999999981E-3</v>
      </c>
      <c r="AK38" s="43">
        <v>1.5970000000000002E-2</v>
      </c>
      <c r="AL38" s="43"/>
      <c r="AM38" s="43">
        <v>6.0830000000000002E-2</v>
      </c>
      <c r="AN38" s="117">
        <v>1.2019999999999999E-2</v>
      </c>
      <c r="AP38" s="115"/>
      <c r="AQ38" s="43">
        <v>5.6499999999999996E-3</v>
      </c>
      <c r="AR38" s="43">
        <v>0.13006000000000004</v>
      </c>
      <c r="AS38" s="43"/>
      <c r="AT38" s="43">
        <v>3.1189999999999999E-2</v>
      </c>
      <c r="AU38" s="43">
        <v>9.7640000000000005E-2</v>
      </c>
      <c r="AV38" s="43"/>
      <c r="AW38" s="43">
        <v>0.12509000000000001</v>
      </c>
      <c r="AX38" s="117">
        <v>8.319E-2</v>
      </c>
    </row>
    <row r="39" spans="2:50">
      <c r="B39" s="115"/>
      <c r="C39" s="116">
        <v>0.13150999999999999</v>
      </c>
      <c r="D39" s="107">
        <v>0.24151</v>
      </c>
      <c r="E39" s="43"/>
      <c r="F39" s="43">
        <v>0.19132000000000002</v>
      </c>
      <c r="G39" s="43">
        <v>6.4450000000000007E-2</v>
      </c>
      <c r="H39" s="43"/>
      <c r="I39" s="43">
        <v>0.16044</v>
      </c>
      <c r="J39" s="117">
        <v>4.7640000000000002E-2</v>
      </c>
      <c r="L39" s="115"/>
      <c r="M39" s="116">
        <v>7.4079999999999993E-2</v>
      </c>
      <c r="N39" s="116">
        <v>0.30506</v>
      </c>
      <c r="O39" s="43"/>
      <c r="P39" s="43">
        <v>0.10407</v>
      </c>
      <c r="Q39" s="43">
        <v>0.13125999999999999</v>
      </c>
      <c r="R39" s="43"/>
      <c r="S39" s="43">
        <v>0.10858</v>
      </c>
      <c r="T39" s="117">
        <v>6.4320000000000002E-2</v>
      </c>
      <c r="V39" s="115"/>
      <c r="W39" s="43">
        <v>0.11966</v>
      </c>
      <c r="X39" s="43">
        <v>0.19994000000000001</v>
      </c>
      <c r="Y39" s="43"/>
      <c r="Z39" s="43">
        <v>8.115E-2</v>
      </c>
      <c r="AA39" s="43">
        <v>7.3410000000000003E-2</v>
      </c>
      <c r="AB39" s="43"/>
      <c r="AC39" s="43">
        <v>0.12484000000000001</v>
      </c>
      <c r="AD39" s="117">
        <v>6.1969999999999997E-2</v>
      </c>
      <c r="AF39" s="115"/>
      <c r="AG39" s="43">
        <v>1.4630000000000001E-2</v>
      </c>
      <c r="AH39" s="43">
        <v>9.7629999999999995E-2</v>
      </c>
      <c r="AI39" s="43"/>
      <c r="AJ39" s="43">
        <v>2.0060000000000001E-2</v>
      </c>
      <c r="AK39" s="43">
        <v>1.401E-2</v>
      </c>
      <c r="AL39" s="43"/>
      <c r="AM39" s="43">
        <v>5.706E-2</v>
      </c>
      <c r="AN39" s="117">
        <v>1.0489999999999999E-2</v>
      </c>
      <c r="AP39" s="115"/>
      <c r="AQ39" s="43">
        <v>5.2300000000000003E-3</v>
      </c>
      <c r="AR39" s="43">
        <v>0.13369</v>
      </c>
      <c r="AS39" s="43"/>
      <c r="AT39" s="43">
        <v>2.946E-2</v>
      </c>
      <c r="AU39" s="43">
        <v>9.3679999999999999E-2</v>
      </c>
      <c r="AV39" s="43"/>
      <c r="AW39" s="43">
        <v>0.11909</v>
      </c>
      <c r="AX39" s="117">
        <v>8.2250000000000004E-2</v>
      </c>
    </row>
    <row r="40" spans="2:50">
      <c r="B40" s="115"/>
      <c r="C40" s="116">
        <v>0.13164999999999999</v>
      </c>
      <c r="D40" s="107">
        <v>0.24165000000000003</v>
      </c>
      <c r="E40" s="43"/>
      <c r="F40" s="43">
        <v>0.19051999999999999</v>
      </c>
      <c r="G40" s="43">
        <v>6.2710000000000002E-2</v>
      </c>
      <c r="H40" s="43"/>
      <c r="I40" s="43">
        <v>0.15828999999999999</v>
      </c>
      <c r="J40" s="117">
        <v>4.691E-2</v>
      </c>
      <c r="L40" s="115"/>
      <c r="M40" s="116">
        <v>6.8199999999999997E-2</v>
      </c>
      <c r="N40" s="116">
        <v>0.29305000000000003</v>
      </c>
      <c r="O40" s="43"/>
      <c r="P40" s="43">
        <v>9.9700000000000011E-2</v>
      </c>
      <c r="Q40" s="43">
        <v>0.12545000000000001</v>
      </c>
      <c r="R40" s="43"/>
      <c r="S40" s="43">
        <v>0.1036</v>
      </c>
      <c r="T40" s="117">
        <v>6.1550000000000007E-2</v>
      </c>
      <c r="V40" s="115"/>
      <c r="W40" s="43">
        <v>0.11826</v>
      </c>
      <c r="X40" s="43">
        <v>0.19733000000000001</v>
      </c>
      <c r="Y40" s="43"/>
      <c r="Z40" s="43">
        <v>7.6249999999999998E-2</v>
      </c>
      <c r="AA40" s="43">
        <v>6.8169999999999994E-2</v>
      </c>
      <c r="AB40" s="43"/>
      <c r="AC40" s="43">
        <v>0.12275</v>
      </c>
      <c r="AD40" s="117">
        <v>5.9670000000000001E-2</v>
      </c>
      <c r="AF40" s="115"/>
      <c r="AG40" s="43">
        <v>8.1300000000000018E-3</v>
      </c>
      <c r="AH40" s="43">
        <v>7.8460000000000002E-2</v>
      </c>
      <c r="AI40" s="43"/>
      <c r="AJ40" s="43">
        <v>1.8010000000000002E-2</v>
      </c>
      <c r="AK40" s="43">
        <v>1.2500000000000001E-2</v>
      </c>
      <c r="AL40" s="43"/>
      <c r="AM40" s="43">
        <v>5.1209999999999999E-2</v>
      </c>
      <c r="AN40" s="117">
        <v>8.8000000000000005E-3</v>
      </c>
      <c r="AP40" s="115"/>
      <c r="AQ40" s="43">
        <v>4.8199999999999996E-3</v>
      </c>
      <c r="AR40" s="43">
        <v>0.13533000000000003</v>
      </c>
      <c r="AS40" s="43"/>
      <c r="AT40" s="43">
        <v>2.8500000000000001E-2</v>
      </c>
      <c r="AU40" s="43">
        <v>9.0660000000000004E-2</v>
      </c>
      <c r="AV40" s="43"/>
      <c r="AW40" s="43">
        <v>0.10857</v>
      </c>
      <c r="AX40" s="117">
        <v>8.1049999999999997E-2</v>
      </c>
    </row>
    <row r="41" spans="2:50">
      <c r="B41" s="115"/>
      <c r="C41" s="116">
        <v>0.13009999999999999</v>
      </c>
      <c r="D41" s="107">
        <v>0.24009999999999998</v>
      </c>
      <c r="E41" s="43"/>
      <c r="F41" s="43">
        <v>0.18717000000000003</v>
      </c>
      <c r="G41" s="43">
        <v>6.0170000000000001E-2</v>
      </c>
      <c r="H41" s="43"/>
      <c r="I41" s="43">
        <v>0.15956000000000001</v>
      </c>
      <c r="J41" s="117">
        <v>4.6460000000000001E-2</v>
      </c>
      <c r="L41" s="115"/>
      <c r="M41" s="116">
        <v>6.1679999999999999E-2</v>
      </c>
      <c r="N41" s="116">
        <v>0.27794000000000002</v>
      </c>
      <c r="O41" s="43"/>
      <c r="P41" s="43">
        <v>9.7870000000000013E-2</v>
      </c>
      <c r="Q41" s="43">
        <v>0.12192</v>
      </c>
      <c r="R41" s="43"/>
      <c r="S41" s="43">
        <v>0.10093000000000001</v>
      </c>
      <c r="T41" s="117">
        <v>5.9370000000000006E-2</v>
      </c>
      <c r="V41" s="115"/>
      <c r="W41" s="43">
        <v>0.11533</v>
      </c>
      <c r="X41" s="43">
        <v>0.19184999999999999</v>
      </c>
      <c r="Y41" s="43"/>
      <c r="Z41" s="43">
        <v>7.2149999999999992E-2</v>
      </c>
      <c r="AA41" s="43">
        <v>6.3820000000000002E-2</v>
      </c>
      <c r="AB41" s="43"/>
      <c r="AC41" s="43">
        <v>0.11959</v>
      </c>
      <c r="AD41" s="117">
        <v>5.7250000000000002E-2</v>
      </c>
      <c r="AF41" s="115"/>
      <c r="AG41" s="43">
        <v>4.1700000000000001E-3</v>
      </c>
      <c r="AH41" s="43">
        <v>6.8830000000000002E-2</v>
      </c>
      <c r="AI41" s="43"/>
      <c r="AJ41" s="43">
        <v>1.6570000000000001E-2</v>
      </c>
      <c r="AK41" s="43">
        <v>1.132E-2</v>
      </c>
      <c r="AL41" s="43"/>
      <c r="AM41" s="43">
        <v>4.8570000000000002E-2</v>
      </c>
      <c r="AN41" s="117">
        <v>7.5900000000000004E-3</v>
      </c>
      <c r="AP41" s="115"/>
      <c r="AQ41" s="43">
        <v>4.1700000000000001E-3</v>
      </c>
      <c r="AR41" s="43">
        <v>0.12743000000000002</v>
      </c>
      <c r="AS41" s="43"/>
      <c r="AT41" s="43">
        <v>2.743E-2</v>
      </c>
      <c r="AU41" s="43">
        <v>8.8550000000000004E-2</v>
      </c>
      <c r="AV41" s="43"/>
      <c r="AW41" s="43">
        <v>0.10653</v>
      </c>
      <c r="AX41" s="117">
        <v>8.0360000000000001E-2</v>
      </c>
    </row>
    <row r="42" spans="2:50">
      <c r="B42" s="115"/>
      <c r="C42" s="116">
        <v>0.12984000000000001</v>
      </c>
      <c r="D42" s="107">
        <v>0.23984</v>
      </c>
      <c r="E42" s="43"/>
      <c r="F42" s="43">
        <v>0.18482000000000001</v>
      </c>
      <c r="G42" s="43">
        <v>5.8119999999999998E-2</v>
      </c>
      <c r="H42" s="43"/>
      <c r="I42" s="43">
        <v>0.16075</v>
      </c>
      <c r="J42" s="117">
        <v>4.6380000000000005E-2</v>
      </c>
      <c r="L42" s="115"/>
      <c r="M42" s="116">
        <v>5.7459999999999997E-2</v>
      </c>
      <c r="N42" s="116">
        <v>0.26913000000000004</v>
      </c>
      <c r="O42" s="43"/>
      <c r="P42" s="43">
        <v>9.5219999999999999E-2</v>
      </c>
      <c r="Q42" s="43">
        <v>0.11703</v>
      </c>
      <c r="R42" s="43"/>
      <c r="S42" s="43">
        <v>9.5079999999999998E-2</v>
      </c>
      <c r="T42" s="117">
        <v>5.663E-2</v>
      </c>
      <c r="V42" s="115"/>
      <c r="W42" s="43">
        <v>0.11158999999999999</v>
      </c>
      <c r="X42" s="43">
        <v>0.18517</v>
      </c>
      <c r="Y42" s="43"/>
      <c r="Z42" s="43">
        <v>6.7979999999999999E-2</v>
      </c>
      <c r="AA42" s="43">
        <v>5.9569999999999998E-2</v>
      </c>
      <c r="AB42" s="43"/>
      <c r="AC42" s="43">
        <v>0.11767</v>
      </c>
      <c r="AD42" s="117">
        <v>5.5500000000000001E-2</v>
      </c>
      <c r="AF42" s="115"/>
      <c r="AG42" s="43">
        <v>1.491E-2</v>
      </c>
      <c r="AH42" s="43">
        <v>5.4680000000000006E-2</v>
      </c>
      <c r="AI42" s="43"/>
      <c r="AJ42" s="43">
        <v>1.5789999999999998E-2</v>
      </c>
      <c r="AK42" s="43">
        <v>1.078E-2</v>
      </c>
      <c r="AL42" s="43"/>
      <c r="AM42" s="43">
        <v>4.2259999999999999E-2</v>
      </c>
      <c r="AN42" s="117">
        <v>6.1700000000000001E-3</v>
      </c>
      <c r="AP42" s="115"/>
      <c r="AQ42" s="43">
        <v>3.7399999999999998E-3</v>
      </c>
      <c r="AR42" s="43">
        <v>0.12659000000000001</v>
      </c>
      <c r="AS42" s="43"/>
      <c r="AT42" s="43">
        <v>2.6079999999999999E-2</v>
      </c>
      <c r="AU42" s="43">
        <v>8.5709999999999995E-2</v>
      </c>
      <c r="AV42" s="43"/>
      <c r="AW42" s="43">
        <v>0.10009</v>
      </c>
      <c r="AX42" s="117">
        <v>7.961E-2</v>
      </c>
    </row>
    <row r="43" spans="2:50">
      <c r="B43" s="115"/>
      <c r="C43" s="116">
        <v>0.12991999999999998</v>
      </c>
      <c r="D43" s="107">
        <v>0.23992000000000002</v>
      </c>
      <c r="E43" s="43"/>
      <c r="F43" s="43">
        <v>0.18264</v>
      </c>
      <c r="G43" s="43">
        <v>5.6340000000000001E-2</v>
      </c>
      <c r="H43" s="43"/>
      <c r="I43" s="43">
        <v>0.16006000000000001</v>
      </c>
      <c r="J43" s="117">
        <v>4.5600000000000002E-2</v>
      </c>
      <c r="L43" s="115"/>
      <c r="M43" s="116">
        <v>5.4140000000000001E-2</v>
      </c>
      <c r="N43" s="116">
        <v>0.26507000000000003</v>
      </c>
      <c r="O43" s="43"/>
      <c r="P43" s="43">
        <v>9.0680000000000011E-2</v>
      </c>
      <c r="Q43" s="43">
        <v>0.11141999999999999</v>
      </c>
      <c r="R43" s="43"/>
      <c r="S43" s="43">
        <v>9.4939999999999997E-2</v>
      </c>
      <c r="T43" s="117">
        <v>5.5400000000000005E-2</v>
      </c>
      <c r="V43" s="115"/>
      <c r="W43" s="43">
        <v>0.10753</v>
      </c>
      <c r="X43" s="43">
        <v>0.18181999999999998</v>
      </c>
      <c r="Y43" s="43"/>
      <c r="Z43" s="43">
        <v>6.361E-2</v>
      </c>
      <c r="AA43" s="43">
        <v>5.5919999999999997E-2</v>
      </c>
      <c r="AB43" s="43"/>
      <c r="AC43" s="43">
        <v>0.11445</v>
      </c>
      <c r="AD43" s="117">
        <v>5.2490000000000002E-2</v>
      </c>
      <c r="AF43" s="115"/>
      <c r="AG43" s="43">
        <v>1.308E-2</v>
      </c>
      <c r="AH43" s="43">
        <v>5.1049999999999998E-2</v>
      </c>
      <c r="AI43" s="43"/>
      <c r="AJ43" s="43">
        <v>1.409E-2</v>
      </c>
      <c r="AK43" s="43">
        <v>9.5399999999999999E-3</v>
      </c>
      <c r="AL43" s="43"/>
      <c r="AM43" s="43">
        <v>4.2189999999999998E-2</v>
      </c>
      <c r="AN43" s="117">
        <v>5.6600000000000001E-3</v>
      </c>
      <c r="AP43" s="115"/>
      <c r="AQ43" s="43">
        <v>3.31E-3</v>
      </c>
      <c r="AR43" s="43">
        <v>0.12575</v>
      </c>
      <c r="AS43" s="43"/>
      <c r="AT43" s="43">
        <v>2.5149999999999999E-2</v>
      </c>
      <c r="AU43" s="43">
        <v>8.2729999999999998E-2</v>
      </c>
      <c r="AV43" s="43"/>
      <c r="AW43" s="43">
        <v>0.1004</v>
      </c>
      <c r="AX43" s="117">
        <v>7.911E-2</v>
      </c>
    </row>
    <row r="44" spans="2:50">
      <c r="B44" s="115"/>
      <c r="C44" s="116">
        <v>0.13058</v>
      </c>
      <c r="D44" s="107">
        <v>0.24058000000000002</v>
      </c>
      <c r="E44" s="43"/>
      <c r="F44" s="43">
        <v>0.18105000000000002</v>
      </c>
      <c r="G44" s="43">
        <v>5.4789999999999998E-2</v>
      </c>
      <c r="H44" s="43"/>
      <c r="I44" s="43">
        <v>0.16281000000000001</v>
      </c>
      <c r="J44" s="117">
        <v>4.5520000000000005E-2</v>
      </c>
      <c r="L44" s="115"/>
      <c r="M44" s="116">
        <v>5.0720000000000001E-2</v>
      </c>
      <c r="N44" s="116">
        <v>0.25830000000000003</v>
      </c>
      <c r="O44" s="43"/>
      <c r="P44" s="43">
        <v>8.7740000000000012E-2</v>
      </c>
      <c r="Q44" s="43">
        <v>0.10658000000000001</v>
      </c>
      <c r="R44" s="43"/>
      <c r="S44" s="43">
        <v>9.2319999999999999E-2</v>
      </c>
      <c r="T44" s="117">
        <v>5.3650000000000003E-2</v>
      </c>
      <c r="V44" s="115"/>
      <c r="W44" s="43">
        <v>0.10310999999999999</v>
      </c>
      <c r="X44" s="43">
        <v>0.17685000000000001</v>
      </c>
      <c r="Y44" s="43"/>
      <c r="Z44" s="43">
        <v>5.8599999999999999E-2</v>
      </c>
      <c r="AA44" s="43">
        <v>5.1639999999999998E-2</v>
      </c>
      <c r="AB44" s="43"/>
      <c r="AC44" s="43">
        <v>0.11310000000000001</v>
      </c>
      <c r="AD44" s="117">
        <v>5.0450000000000002E-2</v>
      </c>
      <c r="AF44" s="115"/>
      <c r="AG44" s="43">
        <v>9.9600000000000001E-3</v>
      </c>
      <c r="AH44" s="43">
        <v>3.984E-2</v>
      </c>
      <c r="AI44" s="43"/>
      <c r="AJ44" s="43">
        <v>1.316E-2</v>
      </c>
      <c r="AK44" s="43">
        <v>8.8299999999999993E-3</v>
      </c>
      <c r="AL44" s="43"/>
      <c r="AM44" s="43">
        <v>3.4139999999999997E-2</v>
      </c>
      <c r="AN44" s="117">
        <v>4.1599999999999996E-3</v>
      </c>
      <c r="AP44" s="115"/>
      <c r="AQ44" s="43">
        <v>2.8600000000000001E-3</v>
      </c>
      <c r="AR44" s="43">
        <v>0.11996999999999998</v>
      </c>
      <c r="AS44" s="43"/>
      <c r="AT44" s="43">
        <v>2.4219999999999998E-2</v>
      </c>
      <c r="AU44" s="43">
        <v>8.054E-2</v>
      </c>
      <c r="AV44" s="43"/>
      <c r="AW44" s="43">
        <v>9.7140000000000004E-2</v>
      </c>
      <c r="AX44" s="117">
        <v>7.8549999999999995E-2</v>
      </c>
    </row>
    <row r="45" spans="2:50">
      <c r="B45" s="115"/>
      <c r="C45" s="116">
        <v>0.13074</v>
      </c>
      <c r="D45" s="107">
        <v>0.24073999999999995</v>
      </c>
      <c r="E45" s="43"/>
      <c r="F45" s="43">
        <v>0.1787</v>
      </c>
      <c r="G45" s="43">
        <v>5.2920000000000002E-2</v>
      </c>
      <c r="H45" s="43"/>
      <c r="I45" s="43">
        <v>0.16336000000000001</v>
      </c>
      <c r="J45" s="117">
        <v>4.512E-2</v>
      </c>
      <c r="L45" s="115"/>
      <c r="M45" s="116">
        <v>9.8340000000000011E-2</v>
      </c>
      <c r="N45" s="116">
        <v>0.25690000000000002</v>
      </c>
      <c r="O45" s="43"/>
      <c r="P45" s="43">
        <v>8.6199999999999999E-2</v>
      </c>
      <c r="Q45" s="43">
        <v>0.10334000000000002</v>
      </c>
      <c r="R45" s="43"/>
      <c r="S45" s="43">
        <v>9.0950000000000003E-2</v>
      </c>
      <c r="T45" s="117">
        <v>5.2220000000000003E-2</v>
      </c>
      <c r="V45" s="115"/>
      <c r="W45" s="43">
        <v>0.10115</v>
      </c>
      <c r="X45" s="43">
        <v>0.17579</v>
      </c>
      <c r="Y45" s="43"/>
      <c r="Z45" s="43">
        <v>5.6469999999999992E-2</v>
      </c>
      <c r="AA45" s="43">
        <v>4.9599999999999998E-2</v>
      </c>
      <c r="AB45" s="43"/>
      <c r="AC45" s="43">
        <v>0.11186</v>
      </c>
      <c r="AD45" s="117">
        <v>4.8680000000000001E-2</v>
      </c>
      <c r="AF45" s="115"/>
      <c r="AG45" s="43">
        <v>7.26E-3</v>
      </c>
      <c r="AH45" s="43">
        <v>2.9310000000000003E-2</v>
      </c>
      <c r="AI45" s="43"/>
      <c r="AJ45" s="43">
        <v>1.3339999999999999E-2</v>
      </c>
      <c r="AK45" s="43">
        <v>8.8800000000000007E-3</v>
      </c>
      <c r="AL45" s="43"/>
      <c r="AM45" s="43">
        <v>3.5150000000000001E-2</v>
      </c>
      <c r="AN45" s="117">
        <v>3.8300000000000001E-3</v>
      </c>
      <c r="AP45" s="115"/>
      <c r="AQ45" s="43">
        <v>2.7000000000000001E-3</v>
      </c>
      <c r="AR45" s="43">
        <v>0.12939000000000003</v>
      </c>
      <c r="AS45" s="43"/>
      <c r="AT45" s="43">
        <v>2.341E-2</v>
      </c>
      <c r="AU45" s="43">
        <v>7.7850000000000003E-2</v>
      </c>
      <c r="AV45" s="43"/>
      <c r="AW45" s="43">
        <v>0.10025000000000001</v>
      </c>
      <c r="AX45" s="117">
        <v>7.8339999999999993E-2</v>
      </c>
    </row>
    <row r="46" spans="2:50">
      <c r="B46" s="115"/>
      <c r="C46" s="116">
        <v>0.13295000000000001</v>
      </c>
      <c r="D46" s="107">
        <v>0.24295</v>
      </c>
      <c r="E46" s="43"/>
      <c r="F46" s="43">
        <v>0.17805000000000001</v>
      </c>
      <c r="G46" s="43">
        <v>5.2089999999999997E-2</v>
      </c>
      <c r="H46" s="43"/>
      <c r="I46" s="43">
        <v>0.16642000000000001</v>
      </c>
      <c r="J46" s="117">
        <v>4.4990000000000002E-2</v>
      </c>
      <c r="L46" s="115"/>
      <c r="M46" s="116">
        <v>9.4950000000000007E-2</v>
      </c>
      <c r="N46" s="116">
        <v>0.25222</v>
      </c>
      <c r="O46" s="43"/>
      <c r="P46" s="43">
        <v>8.253000000000002E-2</v>
      </c>
      <c r="Q46" s="43">
        <v>9.8239999999999994E-2</v>
      </c>
      <c r="R46" s="43"/>
      <c r="S46" s="43">
        <v>9.1840000000000005E-2</v>
      </c>
      <c r="T46" s="117">
        <v>5.1119999999999999E-2</v>
      </c>
      <c r="V46" s="115"/>
      <c r="W46" s="43">
        <v>9.9750000000000005E-2</v>
      </c>
      <c r="X46" s="43">
        <v>0.17754999999999999</v>
      </c>
      <c r="Y46" s="43"/>
      <c r="Z46" s="43">
        <v>5.1830000000000001E-2</v>
      </c>
      <c r="AA46" s="43">
        <v>4.6039999999999998E-2</v>
      </c>
      <c r="AB46" s="43"/>
      <c r="AC46" s="43">
        <v>0.11106000000000001</v>
      </c>
      <c r="AD46" s="117">
        <v>4.6550000000000001E-2</v>
      </c>
      <c r="AF46" s="115"/>
      <c r="AG46" s="43">
        <v>5.4400000000000004E-3</v>
      </c>
      <c r="AH46" s="43">
        <v>2.164E-2</v>
      </c>
      <c r="AI46" s="43"/>
      <c r="AJ46" s="43">
        <v>1.3050000000000001E-2</v>
      </c>
      <c r="AK46" s="43">
        <v>8.7100000000000007E-3</v>
      </c>
      <c r="AL46" s="43"/>
      <c r="AM46" s="43">
        <v>3.1690000000000003E-2</v>
      </c>
      <c r="AN46" s="117">
        <v>3.14E-3</v>
      </c>
      <c r="AP46" s="115"/>
      <c r="AQ46" s="43">
        <v>2.1800000000000001E-3</v>
      </c>
      <c r="AR46" s="43">
        <v>0.10783</v>
      </c>
      <c r="AS46" s="43"/>
      <c r="AT46" s="43">
        <v>2.2290000000000001E-2</v>
      </c>
      <c r="AU46" s="43">
        <v>7.5090000000000004E-2</v>
      </c>
      <c r="AV46" s="43"/>
      <c r="AW46" s="43">
        <v>0.10067</v>
      </c>
      <c r="AX46" s="117">
        <v>7.7990000000000004E-2</v>
      </c>
    </row>
    <row r="47" spans="2:50">
      <c r="B47" s="115"/>
      <c r="C47" s="116">
        <v>0.13397999999999999</v>
      </c>
      <c r="D47" s="107">
        <v>0.24397999999999997</v>
      </c>
      <c r="E47" s="43"/>
      <c r="F47" s="43">
        <v>0.17587</v>
      </c>
      <c r="G47" s="43">
        <v>5.0589999999999996E-2</v>
      </c>
      <c r="H47" s="43"/>
      <c r="I47" s="43">
        <v>0.16894000000000001</v>
      </c>
      <c r="J47" s="117">
        <v>4.5010000000000001E-2</v>
      </c>
      <c r="L47" s="115"/>
      <c r="M47" s="116">
        <v>9.2689999999999995E-2</v>
      </c>
      <c r="N47" s="116">
        <v>0.25037999999999999</v>
      </c>
      <c r="O47" s="43"/>
      <c r="P47" s="43">
        <v>7.9830000000000012E-2</v>
      </c>
      <c r="Q47" s="43">
        <v>9.3890000000000001E-2</v>
      </c>
      <c r="R47" s="43"/>
      <c r="S47" s="43">
        <v>8.9319999999999997E-2</v>
      </c>
      <c r="T47" s="117">
        <v>4.9600000000000005E-2</v>
      </c>
      <c r="V47" s="115"/>
      <c r="W47" s="43">
        <v>9.5880000000000007E-2</v>
      </c>
      <c r="X47" s="43">
        <v>0.17327000000000001</v>
      </c>
      <c r="Y47" s="43"/>
      <c r="Z47" s="43">
        <v>5.056999999999999E-2</v>
      </c>
      <c r="AA47" s="43">
        <v>4.4330000000000001E-2</v>
      </c>
      <c r="AB47" s="43"/>
      <c r="AC47" s="43">
        <v>0.11006000000000001</v>
      </c>
      <c r="AD47" s="117">
        <v>4.4699999999999997E-2</v>
      </c>
      <c r="AF47" s="115"/>
      <c r="AG47" s="43">
        <v>4.79E-3</v>
      </c>
      <c r="AH47" s="43">
        <v>2.0760000000000001E-2</v>
      </c>
      <c r="AI47" s="43"/>
      <c r="AJ47" s="43">
        <v>1.252E-2</v>
      </c>
      <c r="AK47" s="43">
        <v>8.3099999999999997E-3</v>
      </c>
      <c r="AL47" s="43"/>
      <c r="AM47" s="43">
        <v>2.6429999999999999E-2</v>
      </c>
      <c r="AN47" s="117">
        <v>2.3500000000000001E-3</v>
      </c>
      <c r="AP47" s="115"/>
      <c r="AQ47" s="43">
        <v>2.14E-3</v>
      </c>
      <c r="AR47" s="43">
        <v>0.12590000000000004</v>
      </c>
      <c r="AS47" s="43"/>
      <c r="AT47" s="43">
        <v>2.1780000000000001E-2</v>
      </c>
      <c r="AU47" s="43">
        <v>7.3779999999999998E-2</v>
      </c>
      <c r="AV47" s="43"/>
      <c r="AW47" s="43">
        <v>9.7729999999999997E-2</v>
      </c>
      <c r="AX47" s="117">
        <v>7.7670000000000003E-2</v>
      </c>
    </row>
    <row r="48" spans="2:50">
      <c r="B48" s="115"/>
      <c r="C48" s="116">
        <v>0.13503999999999999</v>
      </c>
      <c r="D48" s="107">
        <v>0.24504000000000004</v>
      </c>
      <c r="E48" s="43"/>
      <c r="F48" s="43">
        <v>0.17396000000000003</v>
      </c>
      <c r="G48" s="43">
        <v>4.9009999999999998E-2</v>
      </c>
      <c r="H48" s="43"/>
      <c r="I48" s="43">
        <v>0.17288000000000001</v>
      </c>
      <c r="J48" s="117">
        <v>4.5130000000000003E-2</v>
      </c>
      <c r="L48" s="115"/>
      <c r="M48" s="116">
        <v>9.0639999999999998E-2</v>
      </c>
      <c r="N48" s="116">
        <v>0.24517</v>
      </c>
      <c r="O48" s="43"/>
      <c r="P48" s="43">
        <v>7.844000000000001E-2</v>
      </c>
      <c r="Q48" s="43">
        <v>9.1659999999999991E-2</v>
      </c>
      <c r="R48" s="43"/>
      <c r="S48" s="43">
        <v>8.616E-2</v>
      </c>
      <c r="T48" s="117">
        <v>4.8510000000000005E-2</v>
      </c>
      <c r="V48" s="115"/>
      <c r="W48" s="43">
        <v>9.5039999999999999E-2</v>
      </c>
      <c r="X48" s="43">
        <v>0.17443</v>
      </c>
      <c r="Y48" s="43"/>
      <c r="Z48" s="43">
        <v>4.6350000000000002E-2</v>
      </c>
      <c r="AA48" s="43">
        <v>4.1369999999999997E-2</v>
      </c>
      <c r="AB48" s="43"/>
      <c r="AC48" s="43">
        <v>0.10773000000000001</v>
      </c>
      <c r="AD48" s="117">
        <v>4.2720000000000001E-2</v>
      </c>
      <c r="AF48" s="115"/>
      <c r="AG48" s="43">
        <v>3.65E-3</v>
      </c>
      <c r="AH48" s="43">
        <v>1.5939999999999999E-2</v>
      </c>
      <c r="AI48" s="43"/>
      <c r="AJ48" s="43">
        <v>1.252E-2</v>
      </c>
      <c r="AK48" s="43">
        <v>8.2299999999999995E-3</v>
      </c>
      <c r="AL48" s="43"/>
      <c r="AM48" s="43">
        <v>2.894E-2</v>
      </c>
      <c r="AN48" s="117">
        <v>2.2399999999999998E-3</v>
      </c>
      <c r="AP48" s="115"/>
      <c r="AQ48" s="43">
        <v>1.8400000000000001E-3</v>
      </c>
      <c r="AR48" s="43">
        <v>0.11757000000000002</v>
      </c>
      <c r="AS48" s="43"/>
      <c r="AT48" s="43">
        <v>2.1129999999999999E-2</v>
      </c>
      <c r="AU48" s="43">
        <v>7.1919999999999998E-2</v>
      </c>
      <c r="AV48" s="43"/>
      <c r="AW48" s="43">
        <v>9.7110000000000002E-2</v>
      </c>
      <c r="AX48" s="117">
        <v>7.7359999999999998E-2</v>
      </c>
    </row>
    <row r="49" spans="2:50">
      <c r="B49" s="115"/>
      <c r="C49" s="116">
        <v>0.13661000000000001</v>
      </c>
      <c r="D49" s="107">
        <v>0.24661</v>
      </c>
      <c r="E49" s="43"/>
      <c r="F49" s="43">
        <v>0.17452000000000001</v>
      </c>
      <c r="G49" s="43">
        <v>4.8820000000000002E-2</v>
      </c>
      <c r="H49" s="43"/>
      <c r="I49" s="43">
        <v>0.17713999999999999</v>
      </c>
      <c r="J49" s="117">
        <v>4.512E-2</v>
      </c>
      <c r="L49" s="115"/>
      <c r="M49" s="116">
        <v>8.8900000000000007E-2</v>
      </c>
      <c r="N49" s="116">
        <v>0.23991999999999999</v>
      </c>
      <c r="O49" s="43"/>
      <c r="P49" s="43">
        <v>7.4920000000000014E-2</v>
      </c>
      <c r="Q49" s="43">
        <v>8.6460000000000009E-2</v>
      </c>
      <c r="R49" s="43"/>
      <c r="S49" s="43">
        <v>8.4279999999999994E-2</v>
      </c>
      <c r="T49" s="117">
        <v>4.7510000000000004E-2</v>
      </c>
      <c r="V49" s="115"/>
      <c r="W49" s="43">
        <v>9.3039999999999998E-2</v>
      </c>
      <c r="X49" s="43">
        <v>0.17541999999999999</v>
      </c>
      <c r="Y49" s="43"/>
      <c r="Z49" s="43">
        <v>4.3229999999999991E-2</v>
      </c>
      <c r="AA49" s="43">
        <v>3.8949999999999999E-2</v>
      </c>
      <c r="AB49" s="43"/>
      <c r="AC49" s="43">
        <v>0.10954</v>
      </c>
      <c r="AD49" s="117">
        <v>4.1730000000000003E-2</v>
      </c>
      <c r="AF49" s="115"/>
      <c r="AG49" s="43">
        <v>3.32E-3</v>
      </c>
      <c r="AH49" s="43">
        <v>1.5259999999999999E-2</v>
      </c>
      <c r="AI49" s="43"/>
      <c r="AJ49" s="43">
        <v>1.225E-2</v>
      </c>
      <c r="AK49" s="43">
        <v>8.0099999999999998E-3</v>
      </c>
      <c r="AL49" s="43"/>
      <c r="AM49" s="43">
        <v>2.4649999999999998E-2</v>
      </c>
      <c r="AN49" s="117">
        <v>1.7700000000000001E-3</v>
      </c>
      <c r="AP49" s="115"/>
      <c r="AQ49" s="43">
        <v>1.6900000000000001E-3</v>
      </c>
      <c r="AR49" s="43">
        <v>0.11508999999999998</v>
      </c>
      <c r="AS49" s="43"/>
      <c r="AT49" s="43">
        <v>2.019E-2</v>
      </c>
      <c r="AU49" s="43">
        <v>6.9190000000000002E-2</v>
      </c>
      <c r="AV49" s="43"/>
      <c r="AW49" s="43">
        <v>9.9790000000000004E-2</v>
      </c>
      <c r="AX49" s="117">
        <v>7.7259999999999995E-2</v>
      </c>
    </row>
    <row r="50" spans="2:50">
      <c r="B50" s="115"/>
      <c r="C50" s="116">
        <v>0.13783000000000001</v>
      </c>
      <c r="D50" s="107">
        <v>0.24782999999999999</v>
      </c>
      <c r="E50" s="43"/>
      <c r="F50" s="43">
        <v>0.17244000000000001</v>
      </c>
      <c r="G50" s="43">
        <v>4.7669999999999997E-2</v>
      </c>
      <c r="H50" s="43"/>
      <c r="I50" s="43">
        <v>0.17857999999999999</v>
      </c>
      <c r="J50" s="117">
        <v>4.4889999999999999E-2</v>
      </c>
      <c r="L50" s="115"/>
      <c r="M50" s="116">
        <v>8.7090000000000001E-2</v>
      </c>
      <c r="N50" s="116">
        <v>0.23998999999999998</v>
      </c>
      <c r="O50" s="43"/>
      <c r="P50" s="43">
        <v>7.3170000000000013E-2</v>
      </c>
      <c r="Q50" s="43">
        <v>8.3850000000000008E-2</v>
      </c>
      <c r="R50" s="43"/>
      <c r="S50" s="43">
        <v>8.0390000000000003E-2</v>
      </c>
      <c r="T50" s="117">
        <v>4.6150000000000004E-2</v>
      </c>
      <c r="V50" s="115"/>
      <c r="W50" s="43">
        <v>9.2090000000000005E-2</v>
      </c>
      <c r="X50" s="43">
        <v>0.17773999999999998</v>
      </c>
      <c r="Y50" s="43"/>
      <c r="Z50" s="43">
        <v>4.0309999999999999E-2</v>
      </c>
      <c r="AA50" s="43">
        <v>3.7019999999999997E-2</v>
      </c>
      <c r="AB50" s="43"/>
      <c r="AC50" s="43">
        <v>0.11185</v>
      </c>
      <c r="AD50" s="117">
        <v>4.1390000000000003E-2</v>
      </c>
      <c r="AF50" s="115"/>
      <c r="AG50" s="43">
        <v>2.5999999999999999E-3</v>
      </c>
      <c r="AH50" s="43">
        <v>1.159E-2</v>
      </c>
      <c r="AI50" s="43"/>
      <c r="AJ50" s="43">
        <v>1.1849999999999999E-2</v>
      </c>
      <c r="AK50" s="43">
        <v>7.77E-3</v>
      </c>
      <c r="AL50" s="43"/>
      <c r="AM50" s="43">
        <v>2.46E-2</v>
      </c>
      <c r="AN50" s="117">
        <v>1.58E-3</v>
      </c>
      <c r="AP50" s="115"/>
      <c r="AQ50" s="43">
        <v>1.6199999999999999E-3</v>
      </c>
      <c r="AR50" s="43">
        <v>0.12534999999999999</v>
      </c>
      <c r="AS50" s="43"/>
      <c r="AT50" s="43">
        <v>1.9910000000000001E-2</v>
      </c>
      <c r="AU50" s="43">
        <v>6.8269999999999997E-2</v>
      </c>
      <c r="AV50" s="43"/>
      <c r="AW50" s="43">
        <v>9.6970000000000001E-2</v>
      </c>
      <c r="AX50" s="117">
        <v>7.7030000000000001E-2</v>
      </c>
    </row>
    <row r="51" spans="2:50">
      <c r="B51" s="115"/>
      <c r="C51" s="116">
        <v>0.13958999999999999</v>
      </c>
      <c r="D51" s="107">
        <v>0.24958999999999998</v>
      </c>
      <c r="E51" s="43"/>
      <c r="F51" s="43">
        <v>0.17268000000000003</v>
      </c>
      <c r="G51" s="43">
        <v>4.7149999999999997E-2</v>
      </c>
      <c r="H51" s="43"/>
      <c r="I51" s="43">
        <v>0.17818999999999999</v>
      </c>
      <c r="J51" s="117">
        <v>4.4550000000000006E-2</v>
      </c>
      <c r="L51" s="115"/>
      <c r="M51" s="116">
        <v>8.2779999999999992E-2</v>
      </c>
      <c r="N51" s="116">
        <v>0.22386</v>
      </c>
      <c r="O51" s="43"/>
      <c r="P51" s="43">
        <v>7.0709999999999995E-2</v>
      </c>
      <c r="Q51" s="43">
        <v>8.0500000000000002E-2</v>
      </c>
      <c r="R51" s="43"/>
      <c r="S51" s="43">
        <v>7.7299999999999994E-2</v>
      </c>
      <c r="T51" s="117">
        <v>4.5000000000000005E-2</v>
      </c>
      <c r="V51" s="115"/>
      <c r="W51" s="43">
        <v>9.2329999999999995E-2</v>
      </c>
      <c r="X51" s="43">
        <v>0.18024999999999999</v>
      </c>
      <c r="Y51" s="43"/>
      <c r="Z51" s="43">
        <v>3.8250000000000006E-2</v>
      </c>
      <c r="AA51" s="43">
        <v>3.508E-2</v>
      </c>
      <c r="AB51" s="43"/>
      <c r="AC51" s="43">
        <v>0.11201999999999999</v>
      </c>
      <c r="AD51" s="117">
        <v>4.0120000000000003E-2</v>
      </c>
      <c r="AF51" s="115"/>
      <c r="AG51" s="43">
        <v>2.3500000000000001E-3</v>
      </c>
      <c r="AH51" s="43">
        <v>1.192E-2</v>
      </c>
      <c r="AI51" s="43"/>
      <c r="AJ51" s="43">
        <v>1.0630000000000001E-2</v>
      </c>
      <c r="AK51" s="43">
        <v>7.0200000000000002E-3</v>
      </c>
      <c r="AL51" s="43"/>
      <c r="AM51" s="43">
        <v>2.351E-2</v>
      </c>
      <c r="AN51" s="117">
        <v>1.3600000000000001E-3</v>
      </c>
      <c r="AP51" s="115"/>
      <c r="AQ51" s="43">
        <v>1.5E-3</v>
      </c>
      <c r="AR51" s="43">
        <v>0.12741</v>
      </c>
      <c r="AS51" s="43"/>
      <c r="AT51" s="43">
        <v>1.9130000000000001E-2</v>
      </c>
      <c r="AU51" s="43">
        <v>6.5920000000000006E-2</v>
      </c>
      <c r="AV51" s="43"/>
      <c r="AW51" s="43">
        <v>0.10234</v>
      </c>
      <c r="AX51" s="117">
        <v>7.6969999999999997E-2</v>
      </c>
    </row>
    <row r="52" spans="2:50">
      <c r="B52" s="115"/>
      <c r="C52" s="116">
        <v>0.13991999999999999</v>
      </c>
      <c r="D52" s="107">
        <v>0.24992000000000003</v>
      </c>
      <c r="E52" s="43"/>
      <c r="F52" s="43">
        <v>0.16941000000000001</v>
      </c>
      <c r="G52" s="43">
        <v>4.564E-2</v>
      </c>
      <c r="H52" s="43"/>
      <c r="I52" s="43">
        <v>0.18265000000000001</v>
      </c>
      <c r="J52" s="117">
        <v>4.4910000000000005E-2</v>
      </c>
      <c r="L52" s="115"/>
      <c r="M52" s="116">
        <v>8.1449999999999995E-2</v>
      </c>
      <c r="N52" s="116">
        <v>0.21836999999999998</v>
      </c>
      <c r="O52" s="43"/>
      <c r="P52" s="43">
        <v>6.9430000000000019E-2</v>
      </c>
      <c r="Q52" s="43">
        <v>7.8E-2</v>
      </c>
      <c r="R52" s="43"/>
      <c r="S52" s="43">
        <v>7.6399999999999996E-2</v>
      </c>
      <c r="T52" s="117">
        <v>4.4480000000000006E-2</v>
      </c>
      <c r="V52" s="115"/>
      <c r="W52" s="43">
        <v>9.0800000000000006E-2</v>
      </c>
      <c r="X52" s="43">
        <v>0.18107999999999999</v>
      </c>
      <c r="Y52" s="43"/>
      <c r="Z52" s="43">
        <v>3.6799999999999999E-2</v>
      </c>
      <c r="AA52" s="43">
        <v>3.4139999999999997E-2</v>
      </c>
      <c r="AB52" s="43"/>
      <c r="AC52" s="43">
        <v>0.11269</v>
      </c>
      <c r="AD52" s="117">
        <v>3.9399999999999998E-2</v>
      </c>
      <c r="AF52" s="115"/>
      <c r="AG52" s="43">
        <v>2.2399999999999998E-3</v>
      </c>
      <c r="AH52" s="43">
        <v>1.2879999999999999E-2</v>
      </c>
      <c r="AI52" s="43"/>
      <c r="AJ52" s="43">
        <v>1.17E-2</v>
      </c>
      <c r="AK52" s="43">
        <v>7.6800000000000002E-3</v>
      </c>
      <c r="AL52" s="43"/>
      <c r="AM52" s="43">
        <v>2.0080000000000001E-2</v>
      </c>
      <c r="AN52" s="117">
        <v>1.06E-3</v>
      </c>
      <c r="AP52" s="115"/>
      <c r="AQ52" s="43">
        <v>1.3699999999999999E-3</v>
      </c>
      <c r="AR52" s="43">
        <v>0.11813999999999998</v>
      </c>
      <c r="AS52" s="43"/>
      <c r="AT52" s="43">
        <v>1.8700000000000001E-2</v>
      </c>
      <c r="AU52" s="43">
        <v>6.4339999999999994E-2</v>
      </c>
      <c r="AV52" s="43"/>
      <c r="AW52" s="43">
        <v>9.9250000000000005E-2</v>
      </c>
      <c r="AX52" s="117">
        <v>7.6819999999999999E-2</v>
      </c>
    </row>
    <row r="53" spans="2:50">
      <c r="B53" s="115"/>
      <c r="C53" s="116">
        <v>0.13982</v>
      </c>
      <c r="D53" s="107">
        <v>0.24982000000000004</v>
      </c>
      <c r="E53" s="43"/>
      <c r="F53" s="43">
        <v>0.16897000000000001</v>
      </c>
      <c r="G53" s="43">
        <v>4.4940000000000001E-2</v>
      </c>
      <c r="H53" s="43"/>
      <c r="I53" s="43">
        <v>0.18689</v>
      </c>
      <c r="J53" s="117">
        <v>4.4850000000000001E-2</v>
      </c>
      <c r="L53" s="115"/>
      <c r="M53" s="116">
        <v>8.0210000000000004E-2</v>
      </c>
      <c r="N53" s="116">
        <v>0.19272999999999998</v>
      </c>
      <c r="O53" s="43"/>
      <c r="P53" s="43">
        <v>6.3969999999999999E-2</v>
      </c>
      <c r="Q53" s="43">
        <v>7.3910000000000003E-2</v>
      </c>
      <c r="R53" s="43"/>
      <c r="S53" s="43">
        <v>6.5460000000000004E-2</v>
      </c>
      <c r="T53" s="117">
        <v>4.4010000000000007E-2</v>
      </c>
      <c r="V53" s="115"/>
      <c r="W53" s="43">
        <v>9.1139999999999999E-2</v>
      </c>
      <c r="X53" s="43">
        <v>0.18643999999999999</v>
      </c>
      <c r="Y53" s="43"/>
      <c r="Z53" s="43">
        <v>3.2570000000000002E-2</v>
      </c>
      <c r="AA53" s="43">
        <v>3.143E-2</v>
      </c>
      <c r="AB53" s="43"/>
      <c r="AC53" s="43">
        <v>0.11602999999999999</v>
      </c>
      <c r="AD53" s="117">
        <v>3.9170000000000003E-2</v>
      </c>
      <c r="AF53" s="115"/>
      <c r="AG53" s="43">
        <v>1.83E-3</v>
      </c>
      <c r="AH53" s="43">
        <v>9.9400000000000009E-3</v>
      </c>
      <c r="AI53" s="43"/>
      <c r="AJ53" s="43">
        <v>1.0869999999999999E-2</v>
      </c>
      <c r="AK53" s="43">
        <v>7.1500000000000001E-3</v>
      </c>
      <c r="AL53" s="43"/>
      <c r="AM53" s="43">
        <v>2.1260000000000001E-2</v>
      </c>
      <c r="AN53" s="117">
        <v>1.0300000000000001E-3</v>
      </c>
      <c r="AP53" s="115"/>
      <c r="AQ53" s="43">
        <v>1.24E-3</v>
      </c>
      <c r="AR53" s="43">
        <v>0.11234000000000001</v>
      </c>
      <c r="AS53" s="43"/>
      <c r="AT53" s="43">
        <v>1.8239999999999999E-2</v>
      </c>
      <c r="AU53" s="43">
        <v>6.3070000000000001E-2</v>
      </c>
      <c r="AV53" s="43"/>
      <c r="AW53" s="43">
        <v>0.10208</v>
      </c>
      <c r="AX53" s="117">
        <v>7.6740000000000003E-2</v>
      </c>
    </row>
    <row r="54" spans="2:50" ht="15.75" thickBot="1">
      <c r="B54" s="115"/>
      <c r="C54" s="116">
        <v>0.14007</v>
      </c>
      <c r="D54" s="107">
        <v>0.25007000000000001</v>
      </c>
      <c r="E54" s="43"/>
      <c r="F54" s="43">
        <v>0.16711000000000001</v>
      </c>
      <c r="G54" s="43">
        <v>4.369E-2</v>
      </c>
      <c r="H54" s="43"/>
      <c r="I54" s="43">
        <v>0.18645</v>
      </c>
      <c r="J54" s="117">
        <v>4.4429999999999997E-2</v>
      </c>
      <c r="L54" s="118" t="s">
        <v>47</v>
      </c>
      <c r="M54" s="119">
        <f>AVERAGE(M4:M53)</f>
        <v>9.5801599999999973E-2</v>
      </c>
      <c r="N54" s="119">
        <f>AVERAGE(N4:N53)</f>
        <v>0.33970459999999997</v>
      </c>
      <c r="O54" s="120" t="s">
        <v>47</v>
      </c>
      <c r="P54" s="119">
        <f>AVERAGE(P4:P53)</f>
        <v>0.12070340000000002</v>
      </c>
      <c r="Q54" s="119">
        <f>AVERAGE(Q4:Q53)</f>
        <v>0.16305939999999999</v>
      </c>
      <c r="R54" s="120" t="s">
        <v>47</v>
      </c>
      <c r="S54" s="119">
        <f>AVERAGE(S4:S53)</f>
        <v>0.15106760000000002</v>
      </c>
      <c r="T54" s="121">
        <f>AVERAGE(T4:T53)</f>
        <v>8.4670400000000007E-2</v>
      </c>
      <c r="V54" s="115"/>
      <c r="W54" s="43">
        <v>8.9800000000000005E-2</v>
      </c>
      <c r="X54" s="43">
        <v>0.18753</v>
      </c>
      <c r="Y54" s="43"/>
      <c r="Z54" s="43">
        <v>3.1530000000000002E-2</v>
      </c>
      <c r="AA54" s="43">
        <v>3.0519999999999999E-2</v>
      </c>
      <c r="AB54" s="43"/>
      <c r="AC54" s="43">
        <v>0.11745</v>
      </c>
      <c r="AD54" s="117">
        <v>3.8440000000000002E-2</v>
      </c>
      <c r="AF54" s="115"/>
      <c r="AG54" s="43">
        <v>1.6299999999999999E-3</v>
      </c>
      <c r="AH54" s="43">
        <v>8.8000000000000023E-3</v>
      </c>
      <c r="AI54" s="43"/>
      <c r="AJ54" s="43">
        <v>1.0359999999999999E-2</v>
      </c>
      <c r="AK54" s="43">
        <v>6.8100000000000001E-3</v>
      </c>
      <c r="AL54" s="43"/>
      <c r="AM54" s="43">
        <v>1.9519999999999999E-2</v>
      </c>
      <c r="AN54" s="117">
        <v>8.8000000000000003E-4</v>
      </c>
      <c r="AP54" s="115"/>
      <c r="AQ54" s="43">
        <v>1.17E-3</v>
      </c>
      <c r="AR54" s="43">
        <v>0.12223000000000002</v>
      </c>
      <c r="AS54" s="43"/>
      <c r="AT54" s="43">
        <v>1.7999999999999999E-2</v>
      </c>
      <c r="AU54" s="43">
        <v>6.2260000000000003E-2</v>
      </c>
      <c r="AV54" s="43"/>
      <c r="AW54" s="43">
        <v>0.11013000000000001</v>
      </c>
      <c r="AX54" s="117">
        <v>7.669999999999999E-2</v>
      </c>
    </row>
    <row r="55" spans="2:50">
      <c r="B55" s="115"/>
      <c r="C55" s="116">
        <v>0.14129999999999998</v>
      </c>
      <c r="D55" s="116">
        <v>0.2863</v>
      </c>
      <c r="E55" s="43"/>
      <c r="F55" s="43">
        <v>0.16678000000000001</v>
      </c>
      <c r="G55" s="43">
        <v>4.3270000000000003E-2</v>
      </c>
      <c r="H55" s="43"/>
      <c r="I55" s="43">
        <v>0.18687999999999999</v>
      </c>
      <c r="J55" s="117">
        <v>4.419E-2</v>
      </c>
      <c r="L55" s="43"/>
      <c r="V55" s="115"/>
      <c r="W55" s="43">
        <v>8.9749999999999996E-2</v>
      </c>
      <c r="X55" s="43">
        <v>0.19041</v>
      </c>
      <c r="Y55" s="43"/>
      <c r="Z55" s="43">
        <v>2.9680000000000002E-2</v>
      </c>
      <c r="AA55" s="43">
        <v>2.9350000000000001E-2</v>
      </c>
      <c r="AB55" s="43"/>
      <c r="AC55" s="43">
        <v>0.11601</v>
      </c>
      <c r="AD55" s="117">
        <v>3.7190000000000001E-2</v>
      </c>
      <c r="AF55" s="115"/>
      <c r="AG55" s="43">
        <v>1.2099999999999999E-3</v>
      </c>
      <c r="AH55" s="43">
        <v>3.6699999999999997E-3</v>
      </c>
      <c r="AI55" s="43"/>
      <c r="AJ55" s="43">
        <v>1.11E-2</v>
      </c>
      <c r="AK55" s="43">
        <v>7.2199999999999999E-3</v>
      </c>
      <c r="AL55" s="43"/>
      <c r="AM55" s="43">
        <v>1.7940000000000001E-2</v>
      </c>
      <c r="AN55" s="117">
        <v>7.6000000000000004E-4</v>
      </c>
      <c r="AP55" s="115"/>
      <c r="AQ55" s="43">
        <v>1.0300000000000001E-3</v>
      </c>
      <c r="AR55" s="43">
        <v>0.10521000000000001</v>
      </c>
      <c r="AS55" s="43"/>
      <c r="AT55" s="43">
        <v>1.771E-2</v>
      </c>
      <c r="AU55" s="43">
        <v>6.166E-2</v>
      </c>
      <c r="AV55" s="43"/>
      <c r="AW55" s="43">
        <v>0.11516999999999999</v>
      </c>
      <c r="AX55" s="117">
        <v>7.6689999999999994E-2</v>
      </c>
    </row>
    <row r="56" spans="2:50">
      <c r="B56" s="115"/>
      <c r="C56" s="116">
        <v>0.14338000000000001</v>
      </c>
      <c r="D56" s="116">
        <v>0.29181999999999997</v>
      </c>
      <c r="E56" s="43"/>
      <c r="F56" s="43">
        <v>0.16557000000000002</v>
      </c>
      <c r="G56" s="43">
        <v>4.2289999999999994E-2</v>
      </c>
      <c r="H56" s="43"/>
      <c r="I56" s="43">
        <v>0.18951000000000001</v>
      </c>
      <c r="J56" s="117">
        <v>4.403E-2</v>
      </c>
      <c r="L56" s="43"/>
      <c r="V56" s="115"/>
      <c r="W56" s="43">
        <v>9.0359999999999996E-2</v>
      </c>
      <c r="X56" s="43">
        <v>0.19561999999999999</v>
      </c>
      <c r="Y56" s="43"/>
      <c r="Z56" s="43">
        <v>2.7E-2</v>
      </c>
      <c r="AA56" s="43">
        <v>2.7830000000000001E-2</v>
      </c>
      <c r="AB56" s="43"/>
      <c r="AC56" s="43">
        <v>0.11916</v>
      </c>
      <c r="AD56" s="117">
        <v>3.737E-2</v>
      </c>
      <c r="AF56" s="115"/>
      <c r="AG56" s="43">
        <v>8.9999999999999998E-4</v>
      </c>
      <c r="AH56" s="43">
        <v>2.9999999999999992E-4</v>
      </c>
      <c r="AI56" s="43"/>
      <c r="AJ56" s="43">
        <v>1.027E-2</v>
      </c>
      <c r="AK56" s="43">
        <v>6.7000000000000002E-3</v>
      </c>
      <c r="AL56" s="43"/>
      <c r="AM56" s="43">
        <v>1.6930000000000001E-2</v>
      </c>
      <c r="AN56" s="117">
        <v>6.4999999999999997E-4</v>
      </c>
      <c r="AP56" s="115"/>
      <c r="AQ56" s="43">
        <v>9.2000000000000003E-4</v>
      </c>
      <c r="AR56" s="43">
        <v>0.10801999999999999</v>
      </c>
      <c r="AS56" s="43"/>
      <c r="AT56" s="43">
        <v>1.694E-2</v>
      </c>
      <c r="AU56" s="43">
        <v>5.8900000000000001E-2</v>
      </c>
      <c r="AV56" s="43"/>
      <c r="AW56" s="43">
        <v>0.11772000000000001</v>
      </c>
      <c r="AX56" s="117">
        <v>7.6530000000000001E-2</v>
      </c>
    </row>
    <row r="57" spans="2:50">
      <c r="B57" s="115"/>
      <c r="C57" s="116">
        <v>0.14373</v>
      </c>
      <c r="D57" s="116">
        <v>0.29274</v>
      </c>
      <c r="E57" s="43"/>
      <c r="F57" s="43">
        <v>0.16248000000000001</v>
      </c>
      <c r="G57" s="43">
        <v>4.0959999999999996E-2</v>
      </c>
      <c r="H57" s="43"/>
      <c r="I57" s="43">
        <v>0.18825</v>
      </c>
      <c r="J57" s="117">
        <v>4.3650000000000001E-2</v>
      </c>
      <c r="L57" s="43"/>
      <c r="M57" s="106" t="s">
        <v>1612</v>
      </c>
      <c r="N57" s="106" t="s">
        <v>46</v>
      </c>
      <c r="O57" s="106" t="s">
        <v>1613</v>
      </c>
      <c r="P57" s="106" t="s">
        <v>46</v>
      </c>
      <c r="V57" s="115"/>
      <c r="W57" s="43">
        <v>9.1649999999999995E-2</v>
      </c>
      <c r="X57" s="43">
        <v>0.20347999999999999</v>
      </c>
      <c r="Y57" s="43"/>
      <c r="Z57" s="43">
        <v>2.4929999999999997E-2</v>
      </c>
      <c r="AA57" s="43">
        <v>2.6610000000000002E-2</v>
      </c>
      <c r="AB57" s="43"/>
      <c r="AC57" s="43">
        <v>0.11833</v>
      </c>
      <c r="AD57" s="117">
        <v>3.5990000000000001E-2</v>
      </c>
      <c r="AF57" s="115"/>
      <c r="AG57" s="43">
        <v>1.01E-3</v>
      </c>
      <c r="AH57" s="43">
        <v>3.7300000000000007E-3</v>
      </c>
      <c r="AI57" s="43"/>
      <c r="AJ57" s="43">
        <v>1.0189999999999999E-2</v>
      </c>
      <c r="AK57" s="43">
        <v>6.7000000000000002E-3</v>
      </c>
      <c r="AL57" s="43"/>
      <c r="AM57" s="43">
        <v>1.7610000000000001E-2</v>
      </c>
      <c r="AN57" s="117">
        <v>6.2E-4</v>
      </c>
      <c r="AP57" s="115"/>
      <c r="AQ57" s="43">
        <v>8.4000000000000003E-4</v>
      </c>
      <c r="AR57" s="43">
        <v>0.11289</v>
      </c>
      <c r="AS57" s="43"/>
      <c r="AT57" s="43">
        <v>1.702E-2</v>
      </c>
      <c r="AU57" s="43">
        <v>5.9619999999999999E-2</v>
      </c>
      <c r="AV57" s="43"/>
      <c r="AW57" s="43">
        <v>0.14202999999999999</v>
      </c>
      <c r="AX57" s="117">
        <v>7.6659999999999992E-2</v>
      </c>
    </row>
    <row r="58" spans="2:50">
      <c r="B58" s="115"/>
      <c r="C58" s="116">
        <v>0.14441999999999999</v>
      </c>
      <c r="D58" s="116">
        <v>0.29594999999999999</v>
      </c>
      <c r="E58" s="43"/>
      <c r="F58" s="43">
        <v>0.16113</v>
      </c>
      <c r="G58" s="43">
        <v>4.0340000000000001E-2</v>
      </c>
      <c r="H58" s="43"/>
      <c r="I58" s="43">
        <v>0.19141</v>
      </c>
      <c r="J58" s="117">
        <v>4.3660000000000004E-2</v>
      </c>
      <c r="L58" s="113" t="s">
        <v>1632</v>
      </c>
      <c r="M58" s="107">
        <f>AVERAGE(M54,C76)</f>
        <v>0.11633204999999999</v>
      </c>
      <c r="N58" s="107">
        <f>STDEV(C76,M54)</f>
        <v>2.9034440831622672E-2</v>
      </c>
      <c r="O58" s="107">
        <f>AVERAGE(D76,N54)</f>
        <v>0.30748910555555553</v>
      </c>
      <c r="P58" s="107">
        <f>STDEV(D76,N54)</f>
        <v>4.5559589161888042E-2</v>
      </c>
      <c r="Q58" s="135" t="s">
        <v>1635</v>
      </c>
      <c r="V58" s="115"/>
      <c r="W58" s="43">
        <v>9.0579999999999994E-2</v>
      </c>
      <c r="X58" s="43">
        <v>0.20432999999999998</v>
      </c>
      <c r="Y58" s="43"/>
      <c r="Z58" s="43">
        <v>2.3220000000000001E-2</v>
      </c>
      <c r="AA58" s="43">
        <v>2.5309999999999999E-2</v>
      </c>
      <c r="AB58" s="43"/>
      <c r="AC58" s="43">
        <v>0.11978</v>
      </c>
      <c r="AD58" s="117">
        <v>3.5430000000000003E-2</v>
      </c>
      <c r="AF58" s="115"/>
      <c r="AG58" s="43">
        <v>6.3000000000000003E-4</v>
      </c>
      <c r="AH58" s="43">
        <v>2.7399999999999998E-3</v>
      </c>
      <c r="AI58" s="43"/>
      <c r="AJ58" s="43">
        <v>9.9900000000000006E-3</v>
      </c>
      <c r="AK58" s="43">
        <v>6.4799999999999996E-3</v>
      </c>
      <c r="AL58" s="43"/>
      <c r="AM58" s="43">
        <v>1.5559999999999999E-2</v>
      </c>
      <c r="AN58" s="117">
        <v>5.1999999999999995E-4</v>
      </c>
      <c r="AP58" s="115"/>
      <c r="AQ58" s="43">
        <v>7.7999999999999999E-4</v>
      </c>
      <c r="AR58" s="43">
        <v>0.11097000000000003</v>
      </c>
      <c r="AS58" s="43"/>
      <c r="AT58" s="43">
        <v>1.627E-2</v>
      </c>
      <c r="AU58" s="43">
        <v>5.6800000000000003E-2</v>
      </c>
      <c r="AV58" s="43"/>
      <c r="AW58" s="43">
        <v>0.14679</v>
      </c>
      <c r="AX58" s="117">
        <v>7.6589999999999991E-2</v>
      </c>
    </row>
    <row r="59" spans="2:50">
      <c r="B59" s="115"/>
      <c r="C59" s="116">
        <v>0.14479999999999998</v>
      </c>
      <c r="D59" s="116">
        <v>0.29425999999999997</v>
      </c>
      <c r="E59" s="43"/>
      <c r="F59" s="43">
        <v>0.16089000000000001</v>
      </c>
      <c r="G59" s="43">
        <v>3.9669999999999997E-2</v>
      </c>
      <c r="H59" s="43"/>
      <c r="I59" s="43">
        <v>0.18831000000000001</v>
      </c>
      <c r="J59" s="117">
        <v>4.308E-2</v>
      </c>
      <c r="L59" s="113" t="s">
        <v>1633</v>
      </c>
      <c r="M59" s="107">
        <f>AVERAGE(P54,F76)</f>
        <v>0.15303586666666663</v>
      </c>
      <c r="N59" s="107">
        <f>STDEV(F76,P54)</f>
        <v>4.5725012864976079E-2</v>
      </c>
      <c r="O59" s="107">
        <f>AVERAGE(G76,Q54)</f>
        <v>0.11501303333333333</v>
      </c>
      <c r="P59" s="107">
        <f>STDEV(G76,Q54)</f>
        <v>6.7947823362750584E-2</v>
      </c>
      <c r="Q59" s="135"/>
      <c r="V59" s="115"/>
      <c r="W59" s="43">
        <v>8.9529999999999998E-2</v>
      </c>
      <c r="X59" s="43">
        <v>0.20721000000000001</v>
      </c>
      <c r="Y59" s="43"/>
      <c r="Z59" s="43">
        <v>2.213E-2</v>
      </c>
      <c r="AA59" s="43">
        <v>2.4580000000000001E-2</v>
      </c>
      <c r="AB59" s="43"/>
      <c r="AC59" s="43">
        <v>0.12002</v>
      </c>
      <c r="AD59" s="117">
        <v>3.44E-2</v>
      </c>
      <c r="AF59" s="115"/>
      <c r="AG59" s="43">
        <v>8.8999999999999995E-4</v>
      </c>
      <c r="AH59" s="43">
        <v>1.2700000000000001E-3</v>
      </c>
      <c r="AI59" s="43"/>
      <c r="AJ59" s="43">
        <v>1.086E-2</v>
      </c>
      <c r="AK59" s="43">
        <v>7.3000000000000001E-3</v>
      </c>
      <c r="AL59" s="43"/>
      <c r="AM59" s="43">
        <v>1.7729999999999999E-2</v>
      </c>
      <c r="AN59" s="117">
        <v>7.6999999999999996E-4</v>
      </c>
      <c r="AP59" s="115"/>
      <c r="AQ59" s="43">
        <v>7.2999999999999996E-4</v>
      </c>
      <c r="AR59" s="43">
        <v>0.12151999999999998</v>
      </c>
      <c r="AS59" s="43"/>
      <c r="AT59" s="43">
        <v>1.6119999999999999E-2</v>
      </c>
      <c r="AU59" s="43">
        <v>5.7049999999999997E-2</v>
      </c>
      <c r="AV59" s="43"/>
      <c r="AW59" s="43">
        <v>0.15837000000000001</v>
      </c>
      <c r="AX59" s="117">
        <v>7.6569999999999999E-2</v>
      </c>
    </row>
    <row r="60" spans="2:50" ht="15.75" thickBot="1">
      <c r="B60" s="115"/>
      <c r="C60" s="116">
        <v>0.14601</v>
      </c>
      <c r="D60" s="116">
        <v>0.29925000000000002</v>
      </c>
      <c r="E60" s="43"/>
      <c r="F60" s="43">
        <v>0.15859000000000001</v>
      </c>
      <c r="G60" s="43">
        <v>3.8739999999999997E-2</v>
      </c>
      <c r="H60" s="43"/>
      <c r="I60" s="43">
        <v>0.18806</v>
      </c>
      <c r="J60" s="117">
        <v>4.2720000000000001E-2</v>
      </c>
      <c r="L60" s="113" t="s">
        <v>1634</v>
      </c>
      <c r="M60" s="107">
        <f>AVERAGE(S54,I76)</f>
        <v>0.16211331388888892</v>
      </c>
      <c r="N60" s="107">
        <f>STDEV(I76,S54)</f>
        <v>1.5620998387759533E-2</v>
      </c>
      <c r="O60" s="107">
        <f>AVERAGE(J76,T54)</f>
        <v>6.7100061111111109E-2</v>
      </c>
      <c r="P60" s="107">
        <f>STDEV(J76,T54)</f>
        <v>2.4848211552158082E-2</v>
      </c>
      <c r="Q60" s="135"/>
      <c r="V60" s="115"/>
      <c r="W60" s="43">
        <v>9.0880000000000002E-2</v>
      </c>
      <c r="X60" s="43">
        <v>0.21131</v>
      </c>
      <c r="Y60" s="43"/>
      <c r="Z60" s="43">
        <v>2.0500000000000001E-2</v>
      </c>
      <c r="AA60" s="43">
        <v>2.3519999999999999E-2</v>
      </c>
      <c r="AB60" s="43"/>
      <c r="AC60" s="43">
        <v>0.12118</v>
      </c>
      <c r="AD60" s="117">
        <v>3.4320000000000003E-2</v>
      </c>
      <c r="AF60" s="118" t="s">
        <v>33</v>
      </c>
      <c r="AG60" s="119">
        <f>AVERAGE(AG4:AG59)</f>
        <v>4.4169107142857135E-2</v>
      </c>
      <c r="AH60" s="119">
        <f>AVERAGE(AH4:AH59)</f>
        <v>0.17990374999999995</v>
      </c>
      <c r="AI60" s="120" t="s">
        <v>33</v>
      </c>
      <c r="AJ60" s="119">
        <f>AVERAGE(AJ4:AJ59)</f>
        <v>5.4458928571428554E-2</v>
      </c>
      <c r="AK60" s="119">
        <f>AVERAGE(AK4:AK59)</f>
        <v>6.9150714285714288E-2</v>
      </c>
      <c r="AL60" s="120" t="s">
        <v>33</v>
      </c>
      <c r="AM60" s="119">
        <f>AVERAGE(AM4:AM59)</f>
        <v>9.0847500000000012E-2</v>
      </c>
      <c r="AN60" s="121">
        <f>AVERAGE(AN4:AN59)</f>
        <v>2.7474642857142857E-2</v>
      </c>
      <c r="AP60" s="115"/>
      <c r="AQ60" s="43">
        <v>6.4999999999999997E-4</v>
      </c>
      <c r="AR60" s="43">
        <v>0.12196000000000003</v>
      </c>
      <c r="AS60" s="43"/>
      <c r="AT60" s="43">
        <v>1.5859999999999999E-2</v>
      </c>
      <c r="AU60" s="43">
        <v>5.5660000000000001E-2</v>
      </c>
      <c r="AV60" s="43"/>
      <c r="AW60" s="43">
        <v>0.1782</v>
      </c>
      <c r="AX60" s="117">
        <v>7.6549999999999993E-2</v>
      </c>
    </row>
    <row r="61" spans="2:50">
      <c r="B61" s="115"/>
      <c r="C61" s="116">
        <v>0.14673</v>
      </c>
      <c r="D61" s="116">
        <v>0.30195</v>
      </c>
      <c r="E61" s="43"/>
      <c r="F61" s="43">
        <v>0.15733</v>
      </c>
      <c r="G61" s="43">
        <v>3.7999999999999999E-2</v>
      </c>
      <c r="H61" s="43"/>
      <c r="I61" s="43">
        <v>0.18831999999999999</v>
      </c>
      <c r="J61" s="117">
        <v>4.2349999999999999E-2</v>
      </c>
      <c r="L61" s="43"/>
      <c r="V61" s="115"/>
      <c r="W61" s="43">
        <v>8.7059999999999998E-2</v>
      </c>
      <c r="X61" s="43">
        <v>0.20815999999999998</v>
      </c>
      <c r="Y61" s="43"/>
      <c r="Z61" s="43">
        <v>1.8519999999999998E-2</v>
      </c>
      <c r="AA61" s="43">
        <v>2.2200000000000001E-2</v>
      </c>
      <c r="AB61" s="43"/>
      <c r="AC61" s="43">
        <v>0.12373000000000001</v>
      </c>
      <c r="AD61" s="117">
        <v>3.39E-2</v>
      </c>
      <c r="AP61" s="115"/>
      <c r="AQ61" s="43">
        <v>6.7000000000000002E-4</v>
      </c>
      <c r="AR61" s="43">
        <v>0.13346</v>
      </c>
      <c r="AS61" s="43"/>
      <c r="AT61" s="43">
        <v>1.6029999999999999E-2</v>
      </c>
      <c r="AU61" s="43">
        <v>5.6239999999999998E-2</v>
      </c>
      <c r="AV61" s="43"/>
      <c r="AW61" s="43">
        <v>0.17183999999999999</v>
      </c>
      <c r="AX61" s="117">
        <v>7.6479999999999992E-2</v>
      </c>
    </row>
    <row r="62" spans="2:50">
      <c r="B62" s="115"/>
      <c r="C62" s="116">
        <v>0.14648</v>
      </c>
      <c r="D62" s="116">
        <v>0.30162999999999995</v>
      </c>
      <c r="E62" s="43"/>
      <c r="F62" s="43">
        <v>0.15606</v>
      </c>
      <c r="G62" s="43">
        <v>3.737E-2</v>
      </c>
      <c r="H62" s="43"/>
      <c r="I62" s="43">
        <v>0.18764</v>
      </c>
      <c r="J62" s="117">
        <v>4.2000000000000003E-2</v>
      </c>
      <c r="L62" s="43"/>
      <c r="M62" s="106" t="s">
        <v>1612</v>
      </c>
      <c r="N62" s="106" t="s">
        <v>46</v>
      </c>
      <c r="O62" s="106" t="s">
        <v>1613</v>
      </c>
      <c r="P62" s="106" t="s">
        <v>46</v>
      </c>
      <c r="V62" s="115"/>
      <c r="W62" s="43">
        <v>8.5580000000000003E-2</v>
      </c>
      <c r="X62" s="43">
        <v>0.20929</v>
      </c>
      <c r="Y62" s="43"/>
      <c r="Z62" s="43">
        <v>1.7139999999999999E-2</v>
      </c>
      <c r="AA62" s="43">
        <v>2.128E-2</v>
      </c>
      <c r="AB62" s="43"/>
      <c r="AC62" s="43">
        <v>0.1231</v>
      </c>
      <c r="AD62" s="117">
        <v>3.2750000000000001E-2</v>
      </c>
      <c r="AP62" s="115"/>
      <c r="AQ62" s="43">
        <v>6.4000000000000005E-4</v>
      </c>
      <c r="AR62" s="43">
        <v>0.12395000000000002</v>
      </c>
      <c r="AS62" s="43"/>
      <c r="AT62" s="43">
        <v>1.559E-2</v>
      </c>
      <c r="AU62" s="43">
        <v>5.5039999999999999E-2</v>
      </c>
      <c r="AV62" s="43"/>
      <c r="AW62" s="43">
        <v>0.18023</v>
      </c>
      <c r="AX62" s="117">
        <v>7.6549999999999993E-2</v>
      </c>
    </row>
    <row r="63" spans="2:50">
      <c r="B63" s="115"/>
      <c r="C63" s="116">
        <v>0.14444000000000001</v>
      </c>
      <c r="D63" s="116">
        <v>0.29637999999999998</v>
      </c>
      <c r="E63" s="43"/>
      <c r="F63" s="43">
        <v>0.15426000000000001</v>
      </c>
      <c r="G63" s="43">
        <v>3.6299999999999999E-2</v>
      </c>
      <c r="H63" s="43"/>
      <c r="I63" s="43">
        <v>0.18936</v>
      </c>
      <c r="J63" s="117">
        <v>4.1550000000000004E-2</v>
      </c>
      <c r="L63" s="113" t="s">
        <v>1632</v>
      </c>
      <c r="M63" s="87">
        <f>M58*100</f>
        <v>11.633204999999998</v>
      </c>
      <c r="N63" s="87">
        <f t="shared" ref="N63:P63" si="0">N58*100</f>
        <v>2.9034440831622672</v>
      </c>
      <c r="O63" s="87">
        <f t="shared" si="0"/>
        <v>30.748910555555554</v>
      </c>
      <c r="P63" s="87">
        <f t="shared" si="0"/>
        <v>4.5559589161888043</v>
      </c>
      <c r="Q63" s="135" t="s">
        <v>1326</v>
      </c>
      <c r="V63" s="115"/>
      <c r="W63" s="43">
        <v>8.2909999999999998E-2</v>
      </c>
      <c r="X63" s="43">
        <v>0.20963999999999999</v>
      </c>
      <c r="Y63" s="43"/>
      <c r="Z63" s="43">
        <v>1.644E-2</v>
      </c>
      <c r="AA63" s="43">
        <v>2.0830000000000001E-2</v>
      </c>
      <c r="AB63" s="43"/>
      <c r="AC63" s="43">
        <v>0.12166</v>
      </c>
      <c r="AD63" s="117">
        <v>3.1230000000000001E-2</v>
      </c>
      <c r="AG63" s="106" t="s">
        <v>1612</v>
      </c>
      <c r="AH63" s="106" t="s">
        <v>46</v>
      </c>
      <c r="AI63" s="106" t="s">
        <v>1613</v>
      </c>
      <c r="AJ63" s="106" t="s">
        <v>46</v>
      </c>
      <c r="AP63" s="115"/>
      <c r="AQ63" s="43">
        <v>6.7000000000000002E-4</v>
      </c>
      <c r="AR63" s="43">
        <v>0.14320000000000002</v>
      </c>
      <c r="AS63" s="43"/>
      <c r="AT63" s="43">
        <v>1.542E-2</v>
      </c>
      <c r="AU63" s="43">
        <v>5.4519999999999999E-2</v>
      </c>
      <c r="AV63" s="43"/>
      <c r="AW63" s="43">
        <v>0.19428000000000001</v>
      </c>
      <c r="AX63" s="117">
        <v>7.6630000000000004E-2</v>
      </c>
    </row>
    <row r="64" spans="2:50">
      <c r="B64" s="115"/>
      <c r="C64" s="116">
        <v>0.14283999999999999</v>
      </c>
      <c r="D64" s="116">
        <v>0.29266999999999999</v>
      </c>
      <c r="E64" s="43"/>
      <c r="F64" s="43">
        <v>0.15340999999999999</v>
      </c>
      <c r="G64" s="43">
        <v>3.5729999999999998E-2</v>
      </c>
      <c r="H64" s="43"/>
      <c r="I64" s="43">
        <v>0.19381999999999999</v>
      </c>
      <c r="J64" s="117">
        <v>4.147E-2</v>
      </c>
      <c r="L64" s="113" t="s">
        <v>1633</v>
      </c>
      <c r="M64" s="87">
        <f t="shared" ref="M64:P65" si="1">M59*100</f>
        <v>15.303586666666662</v>
      </c>
      <c r="N64" s="87">
        <f t="shared" si="1"/>
        <v>4.5725012864976078</v>
      </c>
      <c r="O64" s="87">
        <f t="shared" si="1"/>
        <v>11.501303333333333</v>
      </c>
      <c r="P64" s="87">
        <f t="shared" si="1"/>
        <v>6.7947823362750581</v>
      </c>
      <c r="Q64" s="135"/>
      <c r="V64" s="115"/>
      <c r="W64" s="43">
        <v>8.1079999999999999E-2</v>
      </c>
      <c r="X64" s="43">
        <v>0.20948999999999998</v>
      </c>
      <c r="Y64" s="43"/>
      <c r="Z64" s="43">
        <v>1.4090000000000002E-2</v>
      </c>
      <c r="AA64" s="43">
        <v>1.9390000000000001E-2</v>
      </c>
      <c r="AB64" s="43"/>
      <c r="AC64" s="43">
        <v>0.11876</v>
      </c>
      <c r="AD64" s="117">
        <v>2.9680000000000002E-2</v>
      </c>
      <c r="AF64" s="106" t="s">
        <v>1632</v>
      </c>
      <c r="AG64" s="110">
        <f>AVERAGE(W76,AG60,AQ82)</f>
        <v>4.4707319902319909E-2</v>
      </c>
      <c r="AH64" s="110">
        <f>STDEV(W76,AG60,AQ82)</f>
        <v>4.0273354393107245E-2</v>
      </c>
      <c r="AI64" s="110">
        <f>AVERAGE(X76,AH60,AR82)</f>
        <v>0.17963845441595439</v>
      </c>
      <c r="AJ64" s="110">
        <f>STDEV(X76,AH60,AR82)</f>
        <v>3.8490851303836282E-2</v>
      </c>
      <c r="AK64" s="141" t="s">
        <v>1635</v>
      </c>
      <c r="AP64" s="115"/>
      <c r="AQ64" s="43">
        <v>5.9000000000000003E-4</v>
      </c>
      <c r="AR64" s="43">
        <v>0.12784000000000004</v>
      </c>
      <c r="AS64" s="43"/>
      <c r="AT64" s="43">
        <v>1.5640000000000001E-2</v>
      </c>
      <c r="AU64" s="43">
        <v>5.4800000000000001E-2</v>
      </c>
      <c r="AV64" s="43"/>
      <c r="AW64" s="43">
        <v>0.20451</v>
      </c>
      <c r="AX64" s="117">
        <v>7.6589999999999991E-2</v>
      </c>
    </row>
    <row r="65" spans="2:50">
      <c r="B65" s="115"/>
      <c r="C65" s="116">
        <v>0.14051999999999998</v>
      </c>
      <c r="D65" s="116">
        <v>0.28858</v>
      </c>
      <c r="E65" s="43"/>
      <c r="F65" s="43">
        <v>0.15076000000000001</v>
      </c>
      <c r="G65" s="43">
        <v>3.4529999999999998E-2</v>
      </c>
      <c r="H65" s="43"/>
      <c r="I65" s="43">
        <v>0.19597000000000001</v>
      </c>
      <c r="J65" s="117">
        <v>4.0930000000000001E-2</v>
      </c>
      <c r="L65" s="113" t="s">
        <v>1634</v>
      </c>
      <c r="M65" s="87">
        <f t="shared" si="1"/>
        <v>16.21133138888889</v>
      </c>
      <c r="N65" s="87">
        <f t="shared" si="1"/>
        <v>1.5620998387759533</v>
      </c>
      <c r="O65" s="87">
        <f t="shared" si="1"/>
        <v>6.7100061111111113</v>
      </c>
      <c r="P65" s="87">
        <f t="shared" si="1"/>
        <v>2.4848211552158084</v>
      </c>
      <c r="Q65" s="135"/>
      <c r="V65" s="115"/>
      <c r="W65" s="43">
        <v>7.6410000000000006E-2</v>
      </c>
      <c r="X65" s="43">
        <v>0.2034</v>
      </c>
      <c r="Y65" s="43"/>
      <c r="Z65" s="43">
        <v>1.1089999999999999E-2</v>
      </c>
      <c r="AA65" s="43">
        <v>1.7690000000000001E-2</v>
      </c>
      <c r="AB65" s="43"/>
      <c r="AC65" s="43">
        <v>0.11230999999999999</v>
      </c>
      <c r="AD65" s="117">
        <v>2.7380000000000002E-2</v>
      </c>
      <c r="AF65" s="106" t="s">
        <v>1633</v>
      </c>
      <c r="AG65" s="110">
        <f>AVERAGE(Z76,AJ60,AT82)</f>
        <v>5.8092381461131472E-2</v>
      </c>
      <c r="AH65" s="110">
        <f>STDEV(Z76,AJ60,AT82)</f>
        <v>2.2142424329425845E-2</v>
      </c>
      <c r="AI65" s="110">
        <f>AVERAGE(AA76,AK60,AU82)</f>
        <v>8.9537862739112753E-2</v>
      </c>
      <c r="AJ65" s="110">
        <f>STDEV(AA76,AK60,AU82)</f>
        <v>1.9117821294447852E-2</v>
      </c>
      <c r="AK65" s="141"/>
      <c r="AP65" s="115"/>
      <c r="AQ65" s="43">
        <v>5.5999999999999995E-4</v>
      </c>
      <c r="AR65" s="43">
        <v>0.13570000000000002</v>
      </c>
      <c r="AS65" s="43"/>
      <c r="AT65" s="43">
        <v>1.5140000000000001E-2</v>
      </c>
      <c r="AU65" s="43">
        <v>5.3780000000000001E-2</v>
      </c>
      <c r="AV65" s="43"/>
      <c r="AW65" s="43">
        <v>0.19757</v>
      </c>
      <c r="AX65" s="117">
        <v>7.6439999999999994E-2</v>
      </c>
    </row>
    <row r="66" spans="2:50">
      <c r="B66" s="115"/>
      <c r="C66" s="116">
        <v>0.13797999999999999</v>
      </c>
      <c r="D66" s="116">
        <v>0.28417999999999999</v>
      </c>
      <c r="E66" s="43"/>
      <c r="F66" s="43">
        <v>0.15018000000000001</v>
      </c>
      <c r="G66" s="43">
        <v>3.4099999999999998E-2</v>
      </c>
      <c r="H66" s="43"/>
      <c r="I66" s="43">
        <v>0.19880999999999999</v>
      </c>
      <c r="J66" s="117">
        <v>4.0489999999999998E-2</v>
      </c>
      <c r="L66" s="43"/>
      <c r="V66" s="115"/>
      <c r="W66" s="43">
        <v>7.2279999999999997E-2</v>
      </c>
      <c r="X66" s="43">
        <v>0.20069000000000001</v>
      </c>
      <c r="Y66" s="43"/>
      <c r="Z66" s="43">
        <v>8.2099999999999985E-3</v>
      </c>
      <c r="AA66" s="43">
        <v>1.5970000000000002E-2</v>
      </c>
      <c r="AB66" s="43"/>
      <c r="AC66" s="43">
        <v>0.10995000000000001</v>
      </c>
      <c r="AD66" s="117">
        <v>2.5610000000000001E-2</v>
      </c>
      <c r="AF66" s="106" t="s">
        <v>1634</v>
      </c>
      <c r="AG66" s="110">
        <f>AVERAGE(AC76,AM60,AW82)</f>
        <v>0.13315009971509975</v>
      </c>
      <c r="AH66" s="110">
        <f>STDEV(AC76,AM60,AW82)</f>
        <v>4.1431333196671624E-2</v>
      </c>
      <c r="AI66" s="110">
        <f>AVERAGE(AD76,AN60,AX82)</f>
        <v>5.2544596052096069E-2</v>
      </c>
      <c r="AJ66" s="110">
        <f>STDEV(AD76,AN60,AX82)</f>
        <v>2.8424303466309846E-2</v>
      </c>
      <c r="AK66" s="141"/>
      <c r="AP66" s="115"/>
      <c r="AQ66" s="43">
        <v>4.8999999999999998E-4</v>
      </c>
      <c r="AR66" s="43">
        <v>0.12827000000000002</v>
      </c>
      <c r="AS66" s="43"/>
      <c r="AT66" s="43">
        <v>1.5259999999999999E-2</v>
      </c>
      <c r="AU66" s="43">
        <v>5.4460000000000001E-2</v>
      </c>
      <c r="AV66" s="43"/>
      <c r="AW66" s="43">
        <v>0.17496</v>
      </c>
      <c r="AX66" s="117">
        <v>7.6130000000000003E-2</v>
      </c>
    </row>
    <row r="67" spans="2:50">
      <c r="B67" s="115"/>
      <c r="C67" s="116">
        <v>0.13514999999999999</v>
      </c>
      <c r="D67" s="116">
        <v>0.27767999999999998</v>
      </c>
      <c r="E67" s="43"/>
      <c r="F67" s="43">
        <v>0.15083000000000002</v>
      </c>
      <c r="G67" s="43">
        <v>3.388E-2</v>
      </c>
      <c r="H67" s="43"/>
      <c r="I67" s="43">
        <v>0.2034</v>
      </c>
      <c r="J67" s="117">
        <v>4.0090000000000001E-2</v>
      </c>
      <c r="L67" s="43"/>
      <c r="V67" s="115"/>
      <c r="W67" s="43">
        <v>6.9000000000000006E-2</v>
      </c>
      <c r="X67" s="43">
        <v>0.19847999999999999</v>
      </c>
      <c r="Y67" s="43"/>
      <c r="Z67" s="43">
        <v>7.9100000000000004E-3</v>
      </c>
      <c r="AA67" s="43">
        <v>1.585E-2</v>
      </c>
      <c r="AB67" s="43"/>
      <c r="AC67" s="43">
        <v>0.11273</v>
      </c>
      <c r="AD67" s="117">
        <v>2.545E-2</v>
      </c>
      <c r="AP67" s="115"/>
      <c r="AQ67" s="43">
        <v>4.6999999999999999E-4</v>
      </c>
      <c r="AR67" s="43">
        <v>0.12951000000000004</v>
      </c>
      <c r="AS67" s="43"/>
      <c r="AT67" s="43">
        <v>1.4659999999999999E-2</v>
      </c>
      <c r="AU67" s="43">
        <v>5.2010000000000001E-2</v>
      </c>
      <c r="AV67" s="43"/>
      <c r="AW67" s="43">
        <v>0.17014000000000001</v>
      </c>
      <c r="AX67" s="117">
        <v>7.6049999999999993E-2</v>
      </c>
    </row>
    <row r="68" spans="2:50">
      <c r="B68" s="115"/>
      <c r="C68" s="116">
        <v>0.13016</v>
      </c>
      <c r="D68" s="116">
        <v>0.26710999999999996</v>
      </c>
      <c r="E68" s="43"/>
      <c r="F68" s="43">
        <v>0.15105000000000002</v>
      </c>
      <c r="G68" s="43">
        <v>3.3669999999999999E-2</v>
      </c>
      <c r="H68" s="43"/>
      <c r="I68" s="43">
        <v>0.21157999999999999</v>
      </c>
      <c r="J68" s="117">
        <v>3.9739999999999998E-2</v>
      </c>
      <c r="L68" s="43"/>
      <c r="V68" s="115"/>
      <c r="W68" s="43">
        <v>6.4649999999999999E-2</v>
      </c>
      <c r="X68" s="43">
        <v>0.18975999999999998</v>
      </c>
      <c r="Y68" s="43"/>
      <c r="Z68" s="43">
        <v>4.7299999999999981E-3</v>
      </c>
      <c r="AA68" s="43">
        <v>1.388E-2</v>
      </c>
      <c r="AB68" s="43"/>
      <c r="AC68" s="43">
        <v>0.10437</v>
      </c>
      <c r="AD68" s="117">
        <v>2.299E-2</v>
      </c>
      <c r="AG68" s="106" t="s">
        <v>1612</v>
      </c>
      <c r="AH68" s="106" t="s">
        <v>46</v>
      </c>
      <c r="AI68" s="106" t="s">
        <v>1613</v>
      </c>
      <c r="AJ68" s="106" t="s">
        <v>46</v>
      </c>
      <c r="AP68" s="115"/>
      <c r="AQ68" s="43">
        <v>4.6000000000000001E-4</v>
      </c>
      <c r="AR68" s="43">
        <v>0.14296</v>
      </c>
      <c r="AS68" s="43"/>
      <c r="AT68" s="43">
        <v>1.4670000000000001E-2</v>
      </c>
      <c r="AU68" s="43">
        <v>5.2449999999999997E-2</v>
      </c>
      <c r="AV68" s="43"/>
      <c r="AW68" s="43">
        <v>0.17946000000000001</v>
      </c>
      <c r="AX68" s="117">
        <v>7.6049999999999993E-2</v>
      </c>
    </row>
    <row r="69" spans="2:50">
      <c r="B69" s="115"/>
      <c r="C69" s="116">
        <v>0.12728</v>
      </c>
      <c r="D69" s="116">
        <v>0.26024999999999998</v>
      </c>
      <c r="E69" s="43"/>
      <c r="F69" s="43">
        <v>0.14819000000000002</v>
      </c>
      <c r="G69" s="43">
        <v>3.261E-2</v>
      </c>
      <c r="H69" s="43"/>
      <c r="I69" s="43">
        <v>0.21478</v>
      </c>
      <c r="J69" s="117">
        <v>3.9390000000000001E-2</v>
      </c>
      <c r="L69" s="43"/>
      <c r="V69" s="115"/>
      <c r="W69" s="43">
        <v>5.8860000000000003E-2</v>
      </c>
      <c r="X69" s="43">
        <v>0.1797</v>
      </c>
      <c r="Y69" s="43"/>
      <c r="Z69" s="43">
        <v>3.15E-3</v>
      </c>
      <c r="AA69" s="43">
        <v>1.29E-2</v>
      </c>
      <c r="AB69" s="43"/>
      <c r="AC69" s="43">
        <v>0.10154000000000001</v>
      </c>
      <c r="AD69" s="117">
        <v>2.1530000000000001E-2</v>
      </c>
      <c r="AF69" s="106" t="s">
        <v>1632</v>
      </c>
      <c r="AG69" s="110">
        <f>AG64*100</f>
        <v>4.4707319902319913</v>
      </c>
      <c r="AH69" s="110">
        <f>AH64*100</f>
        <v>4.0273354393107246</v>
      </c>
      <c r="AI69" s="110">
        <f>AI64*100</f>
        <v>17.963845441595439</v>
      </c>
      <c r="AJ69" s="110">
        <f>AJ64*100</f>
        <v>3.849085130383628</v>
      </c>
      <c r="AK69" s="141" t="s">
        <v>1326</v>
      </c>
      <c r="AP69" s="115"/>
      <c r="AQ69" s="43">
        <v>4.4000000000000002E-4</v>
      </c>
      <c r="AR69" s="43">
        <v>0.14127999999999999</v>
      </c>
      <c r="AS69" s="43"/>
      <c r="AT69" s="43">
        <v>1.409E-2</v>
      </c>
      <c r="AU69" s="43">
        <v>4.9579999999999999E-2</v>
      </c>
      <c r="AV69" s="43"/>
      <c r="AW69" s="43">
        <v>0.15257999999999999</v>
      </c>
      <c r="AX69" s="117">
        <v>7.5839999999999991E-2</v>
      </c>
    </row>
    <row r="70" spans="2:50">
      <c r="B70" s="115"/>
      <c r="C70" s="116">
        <v>0.12434999999999999</v>
      </c>
      <c r="D70" s="116">
        <v>0.25594</v>
      </c>
      <c r="E70" s="43"/>
      <c r="F70" s="43">
        <v>0.14802999999999999</v>
      </c>
      <c r="G70" s="43">
        <v>3.218E-2</v>
      </c>
      <c r="H70" s="43"/>
      <c r="I70" s="43">
        <v>0.22167999999999999</v>
      </c>
      <c r="J70" s="117">
        <v>3.8740000000000004E-2</v>
      </c>
      <c r="L70" s="43"/>
      <c r="V70" s="115"/>
      <c r="W70" s="43">
        <v>5.4940000000000003E-2</v>
      </c>
      <c r="X70" s="43">
        <v>0.17624000000000001</v>
      </c>
      <c r="Y70" s="43"/>
      <c r="Z70" s="43">
        <v>1.8899999999999993E-3</v>
      </c>
      <c r="AA70" s="43">
        <v>1.226E-2</v>
      </c>
      <c r="AB70" s="43"/>
      <c r="AC70" s="43">
        <v>9.4670000000000004E-2</v>
      </c>
      <c r="AD70" s="117">
        <v>1.9269999999999999E-2</v>
      </c>
      <c r="AF70" s="106" t="s">
        <v>1633</v>
      </c>
      <c r="AG70" s="110">
        <f t="shared" ref="AG70:AJ71" si="2">AG65*100</f>
        <v>5.809238146113147</v>
      </c>
      <c r="AH70" s="110">
        <f t="shared" si="2"/>
        <v>2.2142424329425845</v>
      </c>
      <c r="AI70" s="110">
        <f t="shared" si="2"/>
        <v>8.953786273911275</v>
      </c>
      <c r="AJ70" s="110">
        <f t="shared" si="2"/>
        <v>1.9117821294447852</v>
      </c>
      <c r="AK70" s="141"/>
      <c r="AP70" s="115"/>
      <c r="AQ70" s="43">
        <v>4.0000000000000002E-4</v>
      </c>
      <c r="AR70" s="43">
        <v>0.10457999999999998</v>
      </c>
      <c r="AS70" s="43"/>
      <c r="AT70" s="43">
        <v>1.405E-2</v>
      </c>
      <c r="AU70" s="43">
        <v>5.0090000000000003E-2</v>
      </c>
      <c r="AV70" s="43"/>
      <c r="AW70" s="43">
        <v>0.14258000000000001</v>
      </c>
      <c r="AX70" s="117">
        <v>7.5829999999999995E-2</v>
      </c>
    </row>
    <row r="71" spans="2:50">
      <c r="B71" s="115"/>
      <c r="C71" s="116">
        <v>0.12151000000000001</v>
      </c>
      <c r="D71" s="116">
        <v>0.25285000000000002</v>
      </c>
      <c r="E71" s="43"/>
      <c r="F71" s="43">
        <v>0.14908000000000002</v>
      </c>
      <c r="G71" s="43">
        <v>3.2299999999999995E-2</v>
      </c>
      <c r="H71" s="43"/>
      <c r="I71" s="43">
        <v>0.23028000000000001</v>
      </c>
      <c r="J71" s="117">
        <v>3.8190000000000002E-2</v>
      </c>
      <c r="L71" s="43"/>
      <c r="V71" s="115"/>
      <c r="W71" s="43">
        <v>4.8340000000000001E-2</v>
      </c>
      <c r="X71" s="43">
        <v>0.16272</v>
      </c>
      <c r="Y71" s="43"/>
      <c r="Z71" s="43">
        <v>1.1099999999999999E-3</v>
      </c>
      <c r="AA71" s="43">
        <v>1.172E-2</v>
      </c>
      <c r="AB71" s="43"/>
      <c r="AC71" s="43">
        <v>8.9599999999999999E-2</v>
      </c>
      <c r="AD71" s="117">
        <v>1.7469999999999999E-2</v>
      </c>
      <c r="AF71" s="106" t="s">
        <v>1634</v>
      </c>
      <c r="AG71" s="110">
        <f t="shared" si="2"/>
        <v>13.315009971509975</v>
      </c>
      <c r="AH71" s="110">
        <f t="shared" si="2"/>
        <v>4.1431333196671627</v>
      </c>
      <c r="AI71" s="110">
        <f t="shared" si="2"/>
        <v>5.2544596052096066</v>
      </c>
      <c r="AJ71" s="110">
        <f t="shared" si="2"/>
        <v>2.8424303466309846</v>
      </c>
      <c r="AK71" s="141"/>
      <c r="AP71" s="115"/>
      <c r="AQ71" s="43">
        <v>5.0000000000000001E-4</v>
      </c>
      <c r="AR71" s="43">
        <v>0.16029000000000002</v>
      </c>
      <c r="AS71" s="43"/>
      <c r="AT71" s="43">
        <v>1.4120000000000001E-2</v>
      </c>
      <c r="AU71" s="43">
        <v>5.0279999999999998E-2</v>
      </c>
      <c r="AV71" s="43"/>
      <c r="AW71" s="43">
        <v>0.12984000000000001</v>
      </c>
      <c r="AX71" s="117">
        <v>7.5770000000000004E-2</v>
      </c>
    </row>
    <row r="72" spans="2:50">
      <c r="B72" s="115"/>
      <c r="C72" s="116">
        <v>0.11912</v>
      </c>
      <c r="D72" s="116">
        <v>0.25117</v>
      </c>
      <c r="E72" s="43"/>
      <c r="F72" s="43">
        <v>0.14718000000000001</v>
      </c>
      <c r="G72" s="43">
        <v>3.1570000000000001E-2</v>
      </c>
      <c r="H72" s="43"/>
      <c r="I72" s="43">
        <v>0.2429</v>
      </c>
      <c r="J72" s="117">
        <v>3.7839999999999999E-2</v>
      </c>
      <c r="L72" s="113"/>
      <c r="V72" s="115"/>
      <c r="W72" s="43">
        <v>4.2500000000000003E-2</v>
      </c>
      <c r="X72" s="43">
        <v>0.15214</v>
      </c>
      <c r="Y72" s="43"/>
      <c r="Z72" s="43">
        <v>1.874E-2</v>
      </c>
      <c r="AA72" s="43">
        <v>1.034E-2</v>
      </c>
      <c r="AB72" s="43"/>
      <c r="AC72" s="43">
        <v>8.1259999999999999E-2</v>
      </c>
      <c r="AD72" s="117">
        <v>1.4999999999999999E-2</v>
      </c>
      <c r="AP72" s="115"/>
      <c r="AQ72" s="43">
        <v>4.6000000000000001E-4</v>
      </c>
      <c r="AR72" s="43">
        <v>0.15747000000000003</v>
      </c>
      <c r="AS72" s="43"/>
      <c r="AT72" s="43">
        <v>1.393E-2</v>
      </c>
      <c r="AU72" s="43">
        <v>4.938E-2</v>
      </c>
      <c r="AV72" s="43"/>
      <c r="AW72" s="43">
        <v>0.13985</v>
      </c>
      <c r="AX72" s="117">
        <v>7.5770000000000004E-2</v>
      </c>
    </row>
    <row r="73" spans="2:50">
      <c r="B73" s="115"/>
      <c r="C73" s="116">
        <v>0.11885</v>
      </c>
      <c r="D73" s="116">
        <v>0.25590999999999997</v>
      </c>
      <c r="E73" s="43"/>
      <c r="F73" s="43">
        <v>0.14732000000000001</v>
      </c>
      <c r="G73" s="43">
        <v>3.1289999999999998E-2</v>
      </c>
      <c r="H73" s="43"/>
      <c r="I73" s="43">
        <v>0.26006000000000001</v>
      </c>
      <c r="J73" s="117">
        <v>3.7659999999999999E-2</v>
      </c>
      <c r="L73" s="43"/>
      <c r="V73" s="115"/>
      <c r="W73" s="43">
        <v>3.61E-2</v>
      </c>
      <c r="X73" s="43">
        <v>0.13744000000000001</v>
      </c>
      <c r="Y73" s="43"/>
      <c r="Z73" s="43">
        <v>1.602E-2</v>
      </c>
      <c r="AA73" s="43">
        <v>8.8100000000000001E-3</v>
      </c>
      <c r="AB73" s="43"/>
      <c r="AC73" s="43">
        <v>7.7640000000000001E-2</v>
      </c>
      <c r="AD73" s="117">
        <v>1.37E-2</v>
      </c>
      <c r="AP73" s="115"/>
      <c r="AQ73" s="43">
        <v>4.2000000000000002E-4</v>
      </c>
      <c r="AR73" s="43">
        <v>0.15839</v>
      </c>
      <c r="AS73" s="43"/>
      <c r="AT73" s="43">
        <v>1.3860000000000001E-2</v>
      </c>
      <c r="AU73" s="43">
        <v>4.9549999999999997E-2</v>
      </c>
      <c r="AV73" s="43"/>
      <c r="AW73" s="43">
        <v>0.16073000000000001</v>
      </c>
      <c r="AX73" s="117">
        <v>7.5810000000000002E-2</v>
      </c>
    </row>
    <row r="74" spans="2:50">
      <c r="B74" s="115"/>
      <c r="C74" s="116">
        <v>0.11802</v>
      </c>
      <c r="D74" s="116">
        <v>0.25566999999999995</v>
      </c>
      <c r="E74" s="43"/>
      <c r="F74" s="43">
        <v>0.14655000000000001</v>
      </c>
      <c r="G74" s="43">
        <v>3.1119999999999998E-2</v>
      </c>
      <c r="H74" s="43"/>
      <c r="I74" s="43">
        <v>0.26538</v>
      </c>
      <c r="J74" s="117">
        <v>3.7589999999999998E-2</v>
      </c>
      <c r="V74" s="115"/>
      <c r="W74" s="43">
        <v>3.3279999999999997E-2</v>
      </c>
      <c r="X74" s="43">
        <v>0.13331000000000001</v>
      </c>
      <c r="Y74" s="43"/>
      <c r="Z74" s="43">
        <v>1.6279999999999999E-2</v>
      </c>
      <c r="AA74" s="43">
        <v>8.9300000000000004E-3</v>
      </c>
      <c r="AB74" s="43"/>
      <c r="AC74" s="43">
        <v>7.5319999999999998E-2</v>
      </c>
      <c r="AD74" s="117">
        <v>1.2699999999999999E-2</v>
      </c>
      <c r="AP74" s="115"/>
      <c r="AQ74" s="43">
        <v>3.8000000000000002E-4</v>
      </c>
      <c r="AR74" s="43">
        <v>0.14433000000000004</v>
      </c>
      <c r="AS74" s="43"/>
      <c r="AT74" s="43">
        <v>1.367E-2</v>
      </c>
      <c r="AU74" s="43">
        <v>4.8579999999999998E-2</v>
      </c>
      <c r="AV74" s="43"/>
      <c r="AW74" s="43">
        <v>0.12590999999999999</v>
      </c>
      <c r="AX74" s="117">
        <v>7.5600000000000001E-2</v>
      </c>
    </row>
    <row r="75" spans="2:50">
      <c r="B75" s="115"/>
      <c r="C75" s="116">
        <v>0.11538999999999999</v>
      </c>
      <c r="D75" s="116">
        <v>0.24134999999999995</v>
      </c>
      <c r="E75" s="43"/>
      <c r="F75" s="43">
        <v>0.14472000000000002</v>
      </c>
      <c r="G75" s="43">
        <v>3.1399999999999997E-2</v>
      </c>
      <c r="H75" s="43"/>
      <c r="I75" s="43">
        <v>0.23426</v>
      </c>
      <c r="J75" s="117">
        <v>3.7519999999999998E-2</v>
      </c>
      <c r="V75" s="115"/>
      <c r="W75" s="43">
        <v>3.022E-2</v>
      </c>
      <c r="X75" s="43">
        <v>0.12053</v>
      </c>
      <c r="Y75" s="43"/>
      <c r="Z75" s="43">
        <v>1.542E-2</v>
      </c>
      <c r="AA75" s="43">
        <v>8.7299999999999999E-3</v>
      </c>
      <c r="AB75" s="43"/>
      <c r="AC75" s="43">
        <v>7.0279999999999995E-2</v>
      </c>
      <c r="AD75" s="117">
        <v>1.2579999999999999E-2</v>
      </c>
      <c r="AP75" s="115"/>
      <c r="AQ75" s="43">
        <v>3.1E-4</v>
      </c>
      <c r="AR75" s="43">
        <v>0.12479000000000003</v>
      </c>
      <c r="AS75" s="43"/>
      <c r="AT75" s="43">
        <v>1.3520000000000001E-2</v>
      </c>
      <c r="AU75" s="43">
        <v>4.829E-2</v>
      </c>
      <c r="AV75" s="43"/>
      <c r="AW75" s="43">
        <v>0.14727000000000001</v>
      </c>
      <c r="AX75" s="117">
        <v>7.5609999999999997E-2</v>
      </c>
    </row>
    <row r="76" spans="2:50" ht="15.75" thickBot="1">
      <c r="B76" s="118" t="s">
        <v>33</v>
      </c>
      <c r="C76" s="119">
        <f>AVERAGE(C4:C75)</f>
        <v>0.1368625</v>
      </c>
      <c r="D76" s="119">
        <f>AVERAGE(D4:D75)</f>
        <v>0.27527361111111104</v>
      </c>
      <c r="E76" s="120" t="s">
        <v>33</v>
      </c>
      <c r="F76" s="119">
        <f>AVERAGE(F4:F75)</f>
        <v>0.18536833333333327</v>
      </c>
      <c r="G76" s="119">
        <f>AVERAGE(G4:G75)</f>
        <v>6.6966666666666674E-2</v>
      </c>
      <c r="H76" s="120" t="s">
        <v>33</v>
      </c>
      <c r="I76" s="119">
        <f>AVERAGE(I4:I75)</f>
        <v>0.17315902777777781</v>
      </c>
      <c r="J76" s="121">
        <f>AVERAGE(J4:J75)</f>
        <v>4.9529722222222211E-2</v>
      </c>
      <c r="V76" s="118" t="s">
        <v>33</v>
      </c>
      <c r="W76" s="119">
        <f>AVERAGE(W4:W75)</f>
        <v>8.5247083333333362E-2</v>
      </c>
      <c r="X76" s="119">
        <f>AVERAGE(X4:X75)</f>
        <v>0.2179959722222222</v>
      </c>
      <c r="Y76" s="120" t="s">
        <v>33</v>
      </c>
      <c r="Z76" s="119">
        <f>AVERAGE(Z4:Z75)</f>
        <v>8.1826805555555576E-2</v>
      </c>
      <c r="AA76" s="119">
        <f>AVERAGE(AA4:AA75)</f>
        <v>9.2399027777777795E-2</v>
      </c>
      <c r="AB76" s="120" t="s">
        <v>33</v>
      </c>
      <c r="AC76" s="119">
        <f>AVERAGE(AC4:AC75)</f>
        <v>0.134951388888889</v>
      </c>
      <c r="AD76" s="121">
        <f>AVERAGE(AD4:AD75)</f>
        <v>4.6733888888888887E-2</v>
      </c>
      <c r="AP76" s="115"/>
      <c r="AQ76" s="43">
        <v>2.7E-4</v>
      </c>
      <c r="AR76" s="43">
        <v>0.12765000000000001</v>
      </c>
      <c r="AS76" s="43"/>
      <c r="AT76" s="43">
        <v>1.328E-2</v>
      </c>
      <c r="AU76" s="43">
        <v>4.7579999999999997E-2</v>
      </c>
      <c r="AV76" s="43"/>
      <c r="AW76" s="43">
        <v>0.12418</v>
      </c>
      <c r="AX76" s="117">
        <v>7.5439999999999993E-2</v>
      </c>
    </row>
    <row r="77" spans="2:50">
      <c r="AP77" s="115"/>
      <c r="AQ77" s="43">
        <v>2.1000000000000001E-4</v>
      </c>
      <c r="AR77" s="43">
        <v>0.12850000000000003</v>
      </c>
      <c r="AS77" s="43"/>
      <c r="AT77" s="43">
        <v>1.35E-2</v>
      </c>
      <c r="AU77" s="43">
        <v>4.8090000000000001E-2</v>
      </c>
      <c r="AV77" s="43"/>
      <c r="AW77" s="43">
        <v>0.11555</v>
      </c>
      <c r="AX77" s="117">
        <v>7.5319999999999998E-2</v>
      </c>
    </row>
    <row r="78" spans="2:50">
      <c r="AP78" s="115"/>
      <c r="AQ78" s="43">
        <v>1.2999999999999999E-4</v>
      </c>
      <c r="AR78" s="43">
        <v>0.12573000000000004</v>
      </c>
      <c r="AS78" s="43"/>
      <c r="AT78" s="43">
        <v>1.3299999999999999E-2</v>
      </c>
      <c r="AU78" s="43">
        <v>4.7379999999999999E-2</v>
      </c>
      <c r="AV78" s="43"/>
      <c r="AW78" s="43">
        <v>0.15917000000000001</v>
      </c>
      <c r="AX78" s="117">
        <v>7.5270000000000004E-2</v>
      </c>
    </row>
    <row r="79" spans="2:50">
      <c r="AP79" s="115"/>
      <c r="AQ79" s="43">
        <v>6.9999999999999994E-5</v>
      </c>
      <c r="AR79" s="43">
        <v>6.8119999999999986E-2</v>
      </c>
      <c r="AS79" s="43"/>
      <c r="AT79" s="43">
        <v>1.3169999999999999E-2</v>
      </c>
      <c r="AU79" s="43">
        <v>4.684E-2</v>
      </c>
      <c r="AV79" s="43"/>
      <c r="AW79" s="43">
        <v>0.17499999999999999</v>
      </c>
      <c r="AX79" s="117">
        <v>7.5209999999999999E-2</v>
      </c>
    </row>
    <row r="80" spans="2:50">
      <c r="AP80" s="115"/>
      <c r="AQ80" s="43">
        <v>5.0000000000000002E-5</v>
      </c>
      <c r="AR80" s="43">
        <v>6.4079999999999998E-2</v>
      </c>
      <c r="AS80" s="43"/>
      <c r="AT80" s="43">
        <v>1.3509999999999999E-2</v>
      </c>
      <c r="AU80" s="43">
        <v>4.6010000000000002E-2</v>
      </c>
      <c r="AV80" s="43"/>
      <c r="AW80" s="43">
        <v>0.19333</v>
      </c>
      <c r="AX80" s="117">
        <v>7.5170000000000001E-2</v>
      </c>
    </row>
    <row r="81" spans="42:50">
      <c r="AP81" s="115"/>
      <c r="AQ81" s="43">
        <v>6.9999999999999994E-5</v>
      </c>
      <c r="AR81" s="43">
        <v>2.0620000000000003E-2</v>
      </c>
      <c r="AS81" s="43"/>
      <c r="AT81" s="43">
        <v>1.3100000000000001E-2</v>
      </c>
      <c r="AU81" s="43">
        <v>3.4130000000000001E-2</v>
      </c>
      <c r="AV81" s="43"/>
      <c r="AW81" s="43">
        <v>0.12755</v>
      </c>
      <c r="AX81" s="117">
        <v>7.5139999999999998E-2</v>
      </c>
    </row>
    <row r="82" spans="42:50" ht="15.75" thickBot="1">
      <c r="AP82" s="118" t="s">
        <v>33</v>
      </c>
      <c r="AQ82" s="119">
        <f>AVERAGE(AQ4:AQ81)</f>
        <v>4.7057692307692295E-3</v>
      </c>
      <c r="AR82" s="119">
        <f>AVERAGE(AR4:AR81)</f>
        <v>0.14101564102564107</v>
      </c>
      <c r="AS82" s="120" t="s">
        <v>33</v>
      </c>
      <c r="AT82" s="119">
        <f>AVERAGE(AT4:AT81)</f>
        <v>3.7991410256410278E-2</v>
      </c>
      <c r="AU82" s="119">
        <f>AVERAGE(AU4:AU81)</f>
        <v>0.10706384615384615</v>
      </c>
      <c r="AV82" s="120" t="s">
        <v>33</v>
      </c>
      <c r="AW82" s="119">
        <f>AVERAGE(AW4:AW81)</f>
        <v>0.17365141025641032</v>
      </c>
      <c r="AX82" s="121">
        <f>AVERAGE(AX4:AX81)</f>
        <v>8.3425256410256443E-2</v>
      </c>
    </row>
  </sheetData>
  <mergeCells count="9">
    <mergeCell ref="AP2:AX2"/>
    <mergeCell ref="AK64:AK66"/>
    <mergeCell ref="AK69:AK71"/>
    <mergeCell ref="B2:J2"/>
    <mergeCell ref="L2:T2"/>
    <mergeCell ref="Q58:Q60"/>
    <mergeCell ref="Q63:Q65"/>
    <mergeCell ref="V2:AD2"/>
    <mergeCell ref="AF2:AN2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08"/>
  <sheetViews>
    <sheetView topLeftCell="H1" workbookViewId="0">
      <selection activeCell="B2" sqref="B2:G2"/>
    </sheetView>
  </sheetViews>
  <sheetFormatPr baseColWidth="10" defaultColWidth="8.85546875" defaultRowHeight="15"/>
  <cols>
    <col min="1" max="1" width="8.85546875" style="8"/>
    <col min="2" max="2" width="14.7109375" style="8" bestFit="1" customWidth="1"/>
    <col min="3" max="3" width="27.85546875" style="8" bestFit="1" customWidth="1"/>
    <col min="4" max="5" width="27.42578125" style="8" bestFit="1" customWidth="1"/>
    <col min="6" max="6" width="21.28515625" style="8" bestFit="1" customWidth="1"/>
    <col min="7" max="7" width="13.5703125" style="8" bestFit="1" customWidth="1"/>
    <col min="8" max="8" width="8.85546875" style="8"/>
    <col min="9" max="9" width="14.7109375" style="8" bestFit="1" customWidth="1"/>
    <col min="10" max="10" width="27.85546875" style="8" bestFit="1" customWidth="1"/>
    <col min="11" max="12" width="27.42578125" style="8" bestFit="1" customWidth="1"/>
    <col min="13" max="13" width="21.28515625" style="8" bestFit="1" customWidth="1"/>
    <col min="14" max="14" width="13.5703125" style="8" bestFit="1" customWidth="1"/>
    <col min="15" max="15" width="8.85546875" style="8"/>
    <col min="16" max="16" width="14.7109375" style="8" bestFit="1" customWidth="1"/>
    <col min="17" max="17" width="27.85546875" style="8" bestFit="1" customWidth="1"/>
    <col min="18" max="19" width="27.42578125" style="8" bestFit="1" customWidth="1"/>
    <col min="20" max="20" width="21.28515625" style="8" bestFit="1" customWidth="1"/>
    <col min="21" max="21" width="13.5703125" style="8" bestFit="1" customWidth="1"/>
    <col min="22" max="16384" width="8.85546875" style="8"/>
  </cols>
  <sheetData>
    <row r="1" spans="2:21" ht="15.75" thickBot="1"/>
    <row r="2" spans="2:21">
      <c r="B2" s="165" t="s">
        <v>1486</v>
      </c>
      <c r="C2" s="166"/>
      <c r="D2" s="166"/>
      <c r="E2" s="166"/>
      <c r="F2" s="166"/>
      <c r="G2" s="167"/>
      <c r="I2" s="165" t="s">
        <v>1487</v>
      </c>
      <c r="J2" s="166"/>
      <c r="K2" s="166"/>
      <c r="L2" s="166"/>
      <c r="M2" s="166"/>
      <c r="N2" s="167"/>
      <c r="P2" s="165" t="s">
        <v>1488</v>
      </c>
      <c r="Q2" s="166"/>
      <c r="R2" s="166"/>
      <c r="S2" s="166"/>
      <c r="T2" s="166"/>
      <c r="U2" s="167"/>
    </row>
    <row r="3" spans="2:21">
      <c r="B3" s="17" t="s">
        <v>1481</v>
      </c>
      <c r="C3" s="11"/>
      <c r="D3" s="11"/>
      <c r="E3" s="11"/>
      <c r="F3" s="11"/>
      <c r="G3" s="18"/>
      <c r="I3" s="17" t="s">
        <v>1481</v>
      </c>
      <c r="J3" s="11"/>
      <c r="K3" s="11"/>
      <c r="L3" s="11"/>
      <c r="M3" s="11"/>
      <c r="N3" s="18"/>
      <c r="P3" s="17" t="s">
        <v>1481</v>
      </c>
      <c r="Q3" s="11"/>
      <c r="R3" s="11"/>
      <c r="S3" s="11"/>
      <c r="T3" s="11"/>
      <c r="U3" s="18"/>
    </row>
    <row r="4" spans="2:21">
      <c r="B4" s="17" t="s">
        <v>1482</v>
      </c>
      <c r="C4" s="11" t="s">
        <v>1483</v>
      </c>
      <c r="D4" s="11" t="s">
        <v>1484</v>
      </c>
      <c r="E4" s="11" t="s">
        <v>1484</v>
      </c>
      <c r="F4" s="11" t="s">
        <v>1485</v>
      </c>
      <c r="G4" s="18" t="s">
        <v>1471</v>
      </c>
      <c r="I4" s="17" t="s">
        <v>1482</v>
      </c>
      <c r="J4" s="11" t="s">
        <v>1483</v>
      </c>
      <c r="K4" s="11" t="s">
        <v>1484</v>
      </c>
      <c r="L4" s="11" t="s">
        <v>1484</v>
      </c>
      <c r="M4" s="11" t="s">
        <v>1485</v>
      </c>
      <c r="N4" s="18" t="s">
        <v>1471</v>
      </c>
      <c r="P4" s="17" t="s">
        <v>1482</v>
      </c>
      <c r="Q4" s="11" t="s">
        <v>1483</v>
      </c>
      <c r="R4" s="11" t="s">
        <v>1484</v>
      </c>
      <c r="S4" s="11" t="s">
        <v>1484</v>
      </c>
      <c r="T4" s="11" t="s">
        <v>1485</v>
      </c>
      <c r="U4" s="18" t="s">
        <v>1471</v>
      </c>
    </row>
    <row r="5" spans="2:21">
      <c r="B5" s="17">
        <v>5</v>
      </c>
      <c r="C5" s="11">
        <v>0</v>
      </c>
      <c r="D5" s="11">
        <v>0</v>
      </c>
      <c r="E5" s="11">
        <v>0</v>
      </c>
      <c r="F5" s="11">
        <v>0</v>
      </c>
      <c r="G5" s="18">
        <v>0</v>
      </c>
      <c r="I5" s="17">
        <v>5</v>
      </c>
      <c r="J5" s="11">
        <v>0</v>
      </c>
      <c r="K5" s="11">
        <v>0</v>
      </c>
      <c r="L5" s="11">
        <v>0</v>
      </c>
      <c r="M5" s="11">
        <v>0</v>
      </c>
      <c r="N5" s="18">
        <v>0</v>
      </c>
      <c r="P5" s="17">
        <v>5</v>
      </c>
      <c r="Q5" s="11">
        <v>0</v>
      </c>
      <c r="R5" s="11">
        <v>0</v>
      </c>
      <c r="S5" s="11">
        <v>0</v>
      </c>
      <c r="T5" s="11">
        <v>0</v>
      </c>
      <c r="U5" s="18">
        <v>0</v>
      </c>
    </row>
    <row r="6" spans="2:21">
      <c r="B6" s="17">
        <v>15</v>
      </c>
      <c r="C6" s="11">
        <v>0</v>
      </c>
      <c r="D6" s="11">
        <v>0</v>
      </c>
      <c r="E6" s="11">
        <v>0</v>
      </c>
      <c r="F6" s="11">
        <v>0</v>
      </c>
      <c r="G6" s="18">
        <v>0</v>
      </c>
      <c r="I6" s="17">
        <v>15</v>
      </c>
      <c r="J6" s="11">
        <v>0</v>
      </c>
      <c r="K6" s="11">
        <v>0</v>
      </c>
      <c r="L6" s="11">
        <v>0</v>
      </c>
      <c r="M6" s="11">
        <v>0</v>
      </c>
      <c r="N6" s="18">
        <v>0</v>
      </c>
      <c r="P6" s="17">
        <v>15</v>
      </c>
      <c r="Q6" s="11">
        <v>0</v>
      </c>
      <c r="R6" s="11">
        <v>0</v>
      </c>
      <c r="S6" s="11">
        <v>0</v>
      </c>
      <c r="T6" s="11">
        <v>0</v>
      </c>
      <c r="U6" s="18">
        <v>0</v>
      </c>
    </row>
    <row r="7" spans="2:21">
      <c r="B7" s="17">
        <v>25</v>
      </c>
      <c r="C7" s="11">
        <v>0</v>
      </c>
      <c r="D7" s="11">
        <v>0</v>
      </c>
      <c r="E7" s="11">
        <v>1079389</v>
      </c>
      <c r="F7" s="11">
        <v>359796</v>
      </c>
      <c r="G7" s="18">
        <v>359796</v>
      </c>
      <c r="I7" s="17">
        <v>25</v>
      </c>
      <c r="J7" s="11">
        <v>0</v>
      </c>
      <c r="K7" s="11">
        <v>0</v>
      </c>
      <c r="L7" s="11">
        <v>0</v>
      </c>
      <c r="M7" s="11">
        <v>0</v>
      </c>
      <c r="N7" s="18">
        <v>0</v>
      </c>
      <c r="P7" s="17">
        <v>25</v>
      </c>
      <c r="Q7" s="11">
        <v>0</v>
      </c>
      <c r="R7" s="11">
        <v>0</v>
      </c>
      <c r="S7" s="11">
        <v>0</v>
      </c>
      <c r="T7" s="11">
        <v>0</v>
      </c>
      <c r="U7" s="18">
        <v>0</v>
      </c>
    </row>
    <row r="8" spans="2:21">
      <c r="B8" s="17">
        <v>35</v>
      </c>
      <c r="C8" s="11">
        <v>0</v>
      </c>
      <c r="D8" s="11">
        <v>3</v>
      </c>
      <c r="E8" s="11">
        <v>96713077</v>
      </c>
      <c r="F8" s="11">
        <v>32237694</v>
      </c>
      <c r="G8" s="18">
        <v>32237692</v>
      </c>
      <c r="I8" s="17">
        <v>35</v>
      </c>
      <c r="J8" s="11">
        <v>0</v>
      </c>
      <c r="K8" s="11">
        <v>0</v>
      </c>
      <c r="L8" s="11">
        <v>0</v>
      </c>
      <c r="M8" s="11">
        <v>0</v>
      </c>
      <c r="N8" s="18">
        <v>0</v>
      </c>
      <c r="P8" s="17">
        <v>35</v>
      </c>
      <c r="Q8" s="11">
        <v>0</v>
      </c>
      <c r="R8" s="11">
        <v>7</v>
      </c>
      <c r="S8" s="11">
        <v>0</v>
      </c>
      <c r="T8" s="11">
        <v>2</v>
      </c>
      <c r="U8" s="18">
        <v>2</v>
      </c>
    </row>
    <row r="9" spans="2:21">
      <c r="B9" s="17">
        <v>45</v>
      </c>
      <c r="C9" s="11">
        <v>73</v>
      </c>
      <c r="D9" s="11">
        <v>410</v>
      </c>
      <c r="E9" s="11">
        <v>1119851054</v>
      </c>
      <c r="F9" s="11">
        <v>373283846</v>
      </c>
      <c r="G9" s="18">
        <v>373283604</v>
      </c>
      <c r="I9" s="17">
        <v>45</v>
      </c>
      <c r="J9" s="11">
        <v>1177</v>
      </c>
      <c r="K9" s="11">
        <v>0</v>
      </c>
      <c r="L9" s="11">
        <v>0</v>
      </c>
      <c r="M9" s="11">
        <v>392</v>
      </c>
      <c r="N9" s="18">
        <v>392</v>
      </c>
      <c r="P9" s="17">
        <v>45</v>
      </c>
      <c r="Q9" s="11">
        <v>0</v>
      </c>
      <c r="R9" s="11">
        <v>67583</v>
      </c>
      <c r="S9" s="11">
        <v>1917</v>
      </c>
      <c r="T9" s="11">
        <v>23167</v>
      </c>
      <c r="U9" s="18">
        <v>22215</v>
      </c>
    </row>
    <row r="10" spans="2:21">
      <c r="B10" s="17">
        <v>55</v>
      </c>
      <c r="C10" s="11">
        <v>23106</v>
      </c>
      <c r="D10" s="11">
        <v>61162</v>
      </c>
      <c r="E10" s="11">
        <v>6027227794</v>
      </c>
      <c r="F10" s="11">
        <v>2009104021</v>
      </c>
      <c r="G10" s="18">
        <v>2009061887</v>
      </c>
      <c r="I10" s="17">
        <v>55</v>
      </c>
      <c r="J10" s="11">
        <v>2332406</v>
      </c>
      <c r="K10" s="11">
        <v>0</v>
      </c>
      <c r="L10" s="11">
        <v>3</v>
      </c>
      <c r="M10" s="11">
        <v>777470</v>
      </c>
      <c r="N10" s="18">
        <v>777468</v>
      </c>
      <c r="P10" s="17">
        <v>55</v>
      </c>
      <c r="Q10" s="11">
        <v>0</v>
      </c>
      <c r="R10" s="11">
        <v>67796501</v>
      </c>
      <c r="S10" s="11">
        <v>20182259</v>
      </c>
      <c r="T10" s="11">
        <v>29326253</v>
      </c>
      <c r="U10" s="18">
        <v>20098100</v>
      </c>
    </row>
    <row r="11" spans="2:21">
      <c r="B11" s="17">
        <v>65</v>
      </c>
      <c r="C11" s="11">
        <v>10089460</v>
      </c>
      <c r="D11" s="11">
        <v>9146950</v>
      </c>
      <c r="E11" s="11">
        <v>4734232308</v>
      </c>
      <c r="F11" s="11">
        <v>1584489572</v>
      </c>
      <c r="G11" s="18">
        <v>1574871391</v>
      </c>
      <c r="I11" s="17">
        <v>65</v>
      </c>
      <c r="J11" s="11">
        <v>201496837</v>
      </c>
      <c r="K11" s="11">
        <v>0</v>
      </c>
      <c r="L11" s="11">
        <v>38417</v>
      </c>
      <c r="M11" s="11">
        <v>67178418</v>
      </c>
      <c r="N11" s="18">
        <v>67159210</v>
      </c>
      <c r="P11" s="17">
        <v>65</v>
      </c>
      <c r="Q11" s="11">
        <v>134</v>
      </c>
      <c r="R11" s="11">
        <v>3882470796</v>
      </c>
      <c r="S11" s="11">
        <v>4485162308</v>
      </c>
      <c r="T11" s="11">
        <v>2789211080</v>
      </c>
      <c r="U11" s="18">
        <v>1405416016</v>
      </c>
    </row>
    <row r="12" spans="2:21">
      <c r="B12" s="17">
        <v>75</v>
      </c>
      <c r="C12" s="11">
        <v>955261864</v>
      </c>
      <c r="D12" s="11">
        <v>638973241</v>
      </c>
      <c r="E12" s="11">
        <v>4058934024</v>
      </c>
      <c r="F12" s="11">
        <v>1884389710</v>
      </c>
      <c r="G12" s="18">
        <v>1091099118</v>
      </c>
      <c r="I12" s="17">
        <v>75</v>
      </c>
      <c r="J12" s="11">
        <v>2310615236</v>
      </c>
      <c r="K12" s="11">
        <v>835974</v>
      </c>
      <c r="L12" s="11">
        <v>30097007</v>
      </c>
      <c r="M12" s="11">
        <v>780516073</v>
      </c>
      <c r="N12" s="18">
        <v>765096212</v>
      </c>
      <c r="P12" s="17">
        <v>75</v>
      </c>
      <c r="Q12" s="11">
        <v>16447263</v>
      </c>
      <c r="R12" s="11">
        <v>36308324156</v>
      </c>
      <c r="S12" s="11">
        <v>29468475756</v>
      </c>
      <c r="T12" s="11">
        <v>21931082392</v>
      </c>
      <c r="U12" s="18">
        <v>11133796989</v>
      </c>
    </row>
    <row r="13" spans="2:21">
      <c r="B13" s="17">
        <v>85</v>
      </c>
      <c r="C13" s="11">
        <v>20639263429</v>
      </c>
      <c r="D13" s="11">
        <v>11966170495</v>
      </c>
      <c r="E13" s="11">
        <v>12138058320</v>
      </c>
      <c r="F13" s="11">
        <v>14914497415</v>
      </c>
      <c r="G13" s="18">
        <v>2862813057</v>
      </c>
      <c r="I13" s="17">
        <v>85</v>
      </c>
      <c r="J13" s="11">
        <v>16323651913</v>
      </c>
      <c r="K13" s="11">
        <v>8469623930</v>
      </c>
      <c r="L13" s="11">
        <v>3677180407</v>
      </c>
      <c r="M13" s="11">
        <v>9490152083</v>
      </c>
      <c r="N13" s="18">
        <v>3686209375</v>
      </c>
      <c r="P13" s="17">
        <v>85</v>
      </c>
      <c r="Q13" s="11">
        <v>39141116797</v>
      </c>
      <c r="R13" s="11">
        <v>87242093455</v>
      </c>
      <c r="S13" s="11">
        <v>192637000000</v>
      </c>
      <c r="T13" s="11">
        <v>106340000000</v>
      </c>
      <c r="U13" s="18">
        <v>45327608090</v>
      </c>
    </row>
    <row r="14" spans="2:21">
      <c r="B14" s="17">
        <v>95</v>
      </c>
      <c r="C14" s="11">
        <v>131499504819</v>
      </c>
      <c r="D14" s="11">
        <v>75551429335</v>
      </c>
      <c r="E14" s="11">
        <v>68265439660</v>
      </c>
      <c r="F14" s="11">
        <v>91772124605</v>
      </c>
      <c r="G14" s="18">
        <v>19974733752</v>
      </c>
      <c r="I14" s="17">
        <v>95</v>
      </c>
      <c r="J14" s="11">
        <v>153469992854</v>
      </c>
      <c r="K14" s="11">
        <v>281585663898</v>
      </c>
      <c r="L14" s="11">
        <v>120682723661</v>
      </c>
      <c r="M14" s="11">
        <v>185246126804</v>
      </c>
      <c r="N14" s="18">
        <v>49090837777</v>
      </c>
      <c r="P14" s="17">
        <v>95</v>
      </c>
      <c r="Q14" s="11">
        <v>249358000000</v>
      </c>
      <c r="R14" s="11">
        <v>125877000000</v>
      </c>
      <c r="S14" s="11">
        <v>581644000000</v>
      </c>
      <c r="T14" s="11">
        <v>318960000000</v>
      </c>
      <c r="U14" s="18">
        <v>136093000000</v>
      </c>
    </row>
    <row r="15" spans="2:21">
      <c r="B15" s="17">
        <v>105</v>
      </c>
      <c r="C15" s="11">
        <v>219923128031</v>
      </c>
      <c r="D15" s="11">
        <v>184304059605</v>
      </c>
      <c r="E15" s="11">
        <v>159632243090</v>
      </c>
      <c r="F15" s="11">
        <v>187953143575</v>
      </c>
      <c r="G15" s="18">
        <v>17499852972</v>
      </c>
      <c r="I15" s="17">
        <v>105</v>
      </c>
      <c r="J15" s="11">
        <v>420431504112</v>
      </c>
      <c r="K15" s="11">
        <v>97470972074</v>
      </c>
      <c r="L15" s="11">
        <v>357886445974</v>
      </c>
      <c r="M15" s="11">
        <v>291929640720</v>
      </c>
      <c r="N15" s="18">
        <v>98891525476</v>
      </c>
      <c r="P15" s="17">
        <v>105</v>
      </c>
      <c r="Q15" s="11">
        <v>4348574125</v>
      </c>
      <c r="R15" s="11">
        <v>234859000000</v>
      </c>
      <c r="S15" s="11">
        <v>333966000000</v>
      </c>
      <c r="T15" s="11">
        <v>191058000000</v>
      </c>
      <c r="U15" s="18">
        <v>97640095052</v>
      </c>
    </row>
    <row r="16" spans="2:21">
      <c r="B16" s="17">
        <v>115</v>
      </c>
      <c r="C16" s="11">
        <v>189327530383</v>
      </c>
      <c r="D16" s="11">
        <v>168904573952</v>
      </c>
      <c r="E16" s="11">
        <v>165542472792</v>
      </c>
      <c r="F16" s="11">
        <v>174591525709</v>
      </c>
      <c r="G16" s="18">
        <v>7431650924</v>
      </c>
      <c r="I16" s="17">
        <v>115</v>
      </c>
      <c r="J16" s="11">
        <v>373081283958</v>
      </c>
      <c r="K16" s="11">
        <v>112021077932</v>
      </c>
      <c r="L16" s="11">
        <v>307064284002</v>
      </c>
      <c r="M16" s="11">
        <v>264055548631</v>
      </c>
      <c r="N16" s="18">
        <v>78369682236</v>
      </c>
      <c r="P16" s="17">
        <v>115</v>
      </c>
      <c r="Q16" s="11">
        <v>4385610824</v>
      </c>
      <c r="R16" s="11">
        <v>364303000000</v>
      </c>
      <c r="S16" s="11">
        <v>309294000000</v>
      </c>
      <c r="T16" s="11">
        <v>225994000000</v>
      </c>
      <c r="U16" s="18">
        <v>111936000000</v>
      </c>
    </row>
    <row r="17" spans="2:21">
      <c r="B17" s="17">
        <v>125</v>
      </c>
      <c r="C17" s="11">
        <v>249833290675</v>
      </c>
      <c r="D17" s="11">
        <v>158706665205</v>
      </c>
      <c r="E17" s="11">
        <v>183780660382</v>
      </c>
      <c r="F17" s="11">
        <v>197440205421</v>
      </c>
      <c r="G17" s="18">
        <v>27178133645</v>
      </c>
      <c r="I17" s="17">
        <v>125</v>
      </c>
      <c r="J17" s="11">
        <v>392315933186</v>
      </c>
      <c r="K17" s="11">
        <v>445681882382</v>
      </c>
      <c r="L17" s="11">
        <v>362161005255</v>
      </c>
      <c r="M17" s="11">
        <v>400052940274</v>
      </c>
      <c r="N17" s="18">
        <v>24418778212</v>
      </c>
      <c r="P17" s="17">
        <v>125</v>
      </c>
      <c r="Q17" s="11">
        <v>191609000000</v>
      </c>
      <c r="R17" s="11">
        <v>502515000000</v>
      </c>
      <c r="S17" s="11">
        <v>676598000000</v>
      </c>
      <c r="T17" s="11">
        <v>456907000000</v>
      </c>
      <c r="U17" s="18">
        <v>141849000000</v>
      </c>
    </row>
    <row r="18" spans="2:21">
      <c r="B18" s="17">
        <v>135</v>
      </c>
      <c r="C18" s="11">
        <v>454488655724</v>
      </c>
      <c r="D18" s="11">
        <v>294580106540</v>
      </c>
      <c r="E18" s="11">
        <v>274032434603</v>
      </c>
      <c r="F18" s="11">
        <v>341033732289</v>
      </c>
      <c r="G18" s="18">
        <v>57036732153</v>
      </c>
      <c r="I18" s="17">
        <v>135</v>
      </c>
      <c r="J18" s="11">
        <v>679445923399</v>
      </c>
      <c r="K18" s="11">
        <v>879878180615</v>
      </c>
      <c r="L18" s="11">
        <v>721765256315</v>
      </c>
      <c r="M18" s="11">
        <v>760363120110</v>
      </c>
      <c r="N18" s="18">
        <v>60993493506</v>
      </c>
      <c r="P18" s="17">
        <v>135</v>
      </c>
      <c r="Q18" s="11">
        <v>1936810000000</v>
      </c>
      <c r="R18" s="11">
        <v>782037000000</v>
      </c>
      <c r="S18" s="11">
        <v>1202510000000</v>
      </c>
      <c r="T18" s="11">
        <v>1307120000000</v>
      </c>
      <c r="U18" s="18">
        <v>337432000000</v>
      </c>
    </row>
    <row r="19" spans="2:21">
      <c r="B19" s="17">
        <v>145</v>
      </c>
      <c r="C19" s="11">
        <v>689150708303</v>
      </c>
      <c r="D19" s="11">
        <v>580206222945</v>
      </c>
      <c r="E19" s="11">
        <v>478566427528</v>
      </c>
      <c r="F19" s="11">
        <v>582641119592</v>
      </c>
      <c r="G19" s="18">
        <v>60802635274</v>
      </c>
      <c r="I19" s="17">
        <v>145</v>
      </c>
      <c r="J19" s="11">
        <v>1269881781312</v>
      </c>
      <c r="K19" s="11">
        <v>1491837009648</v>
      </c>
      <c r="L19" s="11">
        <v>1359792069075</v>
      </c>
      <c r="M19" s="11">
        <v>1373836953345</v>
      </c>
      <c r="N19" s="18">
        <v>64456638983</v>
      </c>
      <c r="P19" s="17">
        <v>145</v>
      </c>
      <c r="Q19" s="11">
        <v>1939390000000</v>
      </c>
      <c r="R19" s="11">
        <v>1204320000000</v>
      </c>
      <c r="S19" s="11">
        <v>1346800000000</v>
      </c>
      <c r="T19" s="11">
        <v>1496830000000</v>
      </c>
      <c r="U19" s="18">
        <v>225067000000</v>
      </c>
    </row>
    <row r="20" spans="2:21">
      <c r="B20" s="17">
        <v>155</v>
      </c>
      <c r="C20" s="11">
        <v>707272928278</v>
      </c>
      <c r="D20" s="11">
        <v>715781448195</v>
      </c>
      <c r="E20" s="11">
        <v>643622252326</v>
      </c>
      <c r="F20" s="11">
        <v>688892209600</v>
      </c>
      <c r="G20" s="18">
        <v>22767853811</v>
      </c>
      <c r="I20" s="17">
        <v>155</v>
      </c>
      <c r="J20" s="11">
        <v>1779232404093</v>
      </c>
      <c r="K20" s="11">
        <v>1428445337940</v>
      </c>
      <c r="L20" s="11">
        <v>1566722765016</v>
      </c>
      <c r="M20" s="11">
        <v>1591466835683</v>
      </c>
      <c r="N20" s="18">
        <v>102016490856</v>
      </c>
      <c r="P20" s="17">
        <v>155</v>
      </c>
      <c r="Q20" s="11">
        <v>960803000000</v>
      </c>
      <c r="R20" s="11">
        <v>1431510000000</v>
      </c>
      <c r="S20" s="11">
        <v>1329840000000</v>
      </c>
      <c r="T20" s="11">
        <v>1240720000000</v>
      </c>
      <c r="U20" s="18">
        <v>143003000000</v>
      </c>
    </row>
    <row r="21" spans="2:21">
      <c r="B21" s="17">
        <v>165</v>
      </c>
      <c r="C21" s="11">
        <v>541135693875</v>
      </c>
      <c r="D21" s="11">
        <v>602950665067</v>
      </c>
      <c r="E21" s="11">
        <v>530299058331</v>
      </c>
      <c r="F21" s="11">
        <v>558128472424</v>
      </c>
      <c r="G21" s="18">
        <v>22628373652</v>
      </c>
      <c r="I21" s="17">
        <v>165</v>
      </c>
      <c r="J21" s="11">
        <v>1631602260557</v>
      </c>
      <c r="K21" s="11">
        <v>712971838286</v>
      </c>
      <c r="L21" s="11">
        <v>1107537981987</v>
      </c>
      <c r="M21" s="11">
        <v>1150704026943</v>
      </c>
      <c r="N21" s="18">
        <v>266062614033</v>
      </c>
      <c r="P21" s="17">
        <v>165</v>
      </c>
      <c r="Q21" s="11">
        <v>678089000000</v>
      </c>
      <c r="R21" s="11">
        <v>1195300000000</v>
      </c>
      <c r="S21" s="11">
        <v>1377740000000</v>
      </c>
      <c r="T21" s="11">
        <v>1083710000000</v>
      </c>
      <c r="U21" s="18">
        <v>209537000000</v>
      </c>
    </row>
    <row r="22" spans="2:21">
      <c r="B22" s="17">
        <v>175</v>
      </c>
      <c r="C22" s="11">
        <v>361497021780</v>
      </c>
      <c r="D22" s="11">
        <v>433847190382</v>
      </c>
      <c r="E22" s="11">
        <v>345087116820</v>
      </c>
      <c r="F22" s="11">
        <v>380143776327</v>
      </c>
      <c r="G22" s="18">
        <v>27266363625</v>
      </c>
      <c r="I22" s="17">
        <v>175</v>
      </c>
      <c r="J22" s="11">
        <v>989510011658</v>
      </c>
      <c r="K22" s="11">
        <v>386742939772</v>
      </c>
      <c r="L22" s="11">
        <v>623335441835</v>
      </c>
      <c r="M22" s="11">
        <v>666529464422</v>
      </c>
      <c r="N22" s="18">
        <v>175339032000</v>
      </c>
      <c r="P22" s="17">
        <v>175</v>
      </c>
      <c r="Q22" s="11">
        <v>604454000000</v>
      </c>
      <c r="R22" s="11">
        <v>794964000000</v>
      </c>
      <c r="S22" s="11">
        <v>1195380000000</v>
      </c>
      <c r="T22" s="11">
        <v>864933000000</v>
      </c>
      <c r="U22" s="18">
        <v>174136000000</v>
      </c>
    </row>
    <row r="23" spans="2:21">
      <c r="B23" s="17">
        <v>185</v>
      </c>
      <c r="C23" s="11">
        <v>220410173910</v>
      </c>
      <c r="D23" s="11">
        <v>293994897371</v>
      </c>
      <c r="E23" s="11">
        <v>228066801821</v>
      </c>
      <c r="F23" s="11">
        <v>247490624367</v>
      </c>
      <c r="G23" s="18">
        <v>23356951452</v>
      </c>
      <c r="I23" s="17">
        <v>185</v>
      </c>
      <c r="J23" s="11">
        <v>467733393758</v>
      </c>
      <c r="K23" s="11">
        <v>283703056934</v>
      </c>
      <c r="L23" s="11">
        <v>372686817203</v>
      </c>
      <c r="M23" s="11">
        <v>374707755965</v>
      </c>
      <c r="N23" s="18">
        <v>53134591254</v>
      </c>
      <c r="P23" s="17">
        <v>185</v>
      </c>
      <c r="Q23" s="11">
        <v>545225000000</v>
      </c>
      <c r="R23" s="11">
        <v>516444000000</v>
      </c>
      <c r="S23" s="11">
        <v>703810000000</v>
      </c>
      <c r="T23" s="11">
        <v>588493000000</v>
      </c>
      <c r="U23" s="18">
        <v>58254269768</v>
      </c>
    </row>
    <row r="24" spans="2:21">
      <c r="B24" s="17">
        <v>195</v>
      </c>
      <c r="C24" s="11">
        <v>121151354787</v>
      </c>
      <c r="D24" s="11">
        <v>194191667328</v>
      </c>
      <c r="E24" s="11">
        <v>149331768052</v>
      </c>
      <c r="F24" s="11">
        <v>154891596723</v>
      </c>
      <c r="G24" s="18">
        <v>21267389631</v>
      </c>
      <c r="I24" s="17">
        <v>195</v>
      </c>
      <c r="J24" s="11">
        <v>225763872253</v>
      </c>
      <c r="K24" s="11">
        <v>243501441904</v>
      </c>
      <c r="L24" s="11">
        <v>265403699662</v>
      </c>
      <c r="M24" s="11">
        <v>244889671273</v>
      </c>
      <c r="N24" s="18">
        <v>11464065085</v>
      </c>
      <c r="P24" s="17">
        <v>195</v>
      </c>
      <c r="Q24" s="11">
        <v>535804000000</v>
      </c>
      <c r="R24" s="11">
        <v>375676000000</v>
      </c>
      <c r="S24" s="11">
        <v>327954000000</v>
      </c>
      <c r="T24" s="11">
        <v>413144000000</v>
      </c>
      <c r="U24" s="18">
        <v>62857970335</v>
      </c>
    </row>
    <row r="25" spans="2:21">
      <c r="B25" s="17">
        <v>205</v>
      </c>
      <c r="C25" s="11">
        <v>64080356137</v>
      </c>
      <c r="D25" s="11">
        <v>130340114175</v>
      </c>
      <c r="E25" s="11">
        <v>90818324454</v>
      </c>
      <c r="F25" s="11">
        <v>95079598255</v>
      </c>
      <c r="G25" s="18">
        <v>19245845652</v>
      </c>
      <c r="I25" s="17">
        <v>205</v>
      </c>
      <c r="J25" s="11">
        <v>138141644574</v>
      </c>
      <c r="K25" s="11">
        <v>262426356222</v>
      </c>
      <c r="L25" s="11">
        <v>204888891049</v>
      </c>
      <c r="M25" s="11">
        <v>201818963948</v>
      </c>
      <c r="N25" s="18">
        <v>35910726005</v>
      </c>
      <c r="P25" s="17">
        <v>205</v>
      </c>
      <c r="Q25" s="11">
        <v>538187000000</v>
      </c>
      <c r="R25" s="11">
        <v>306898000000</v>
      </c>
      <c r="S25" s="11">
        <v>169749000000</v>
      </c>
      <c r="T25" s="11">
        <v>338278000000</v>
      </c>
      <c r="U25" s="18">
        <v>107510000000</v>
      </c>
    </row>
    <row r="26" spans="2:21">
      <c r="B26" s="17">
        <v>215</v>
      </c>
      <c r="C26" s="11">
        <v>39042350866</v>
      </c>
      <c r="D26" s="11">
        <v>90395904450</v>
      </c>
      <c r="E26" s="11">
        <v>56757936677</v>
      </c>
      <c r="F26" s="11">
        <v>62065397331</v>
      </c>
      <c r="G26" s="18">
        <v>15060142987</v>
      </c>
      <c r="I26" s="17">
        <v>215</v>
      </c>
      <c r="J26" s="11">
        <v>109506688340</v>
      </c>
      <c r="K26" s="11">
        <v>328207524449</v>
      </c>
      <c r="L26" s="11">
        <v>150075496885</v>
      </c>
      <c r="M26" s="11">
        <v>195929903225</v>
      </c>
      <c r="N26" s="18">
        <v>67167660533</v>
      </c>
      <c r="P26" s="17">
        <v>215</v>
      </c>
      <c r="Q26" s="11">
        <v>433136000000</v>
      </c>
      <c r="R26" s="11">
        <v>253359000000</v>
      </c>
      <c r="S26" s="11">
        <v>114322000000</v>
      </c>
      <c r="T26" s="11">
        <v>266939000000</v>
      </c>
      <c r="U26" s="18">
        <v>92283600357</v>
      </c>
    </row>
    <row r="27" spans="2:21">
      <c r="B27" s="17">
        <v>225</v>
      </c>
      <c r="C27" s="11">
        <v>32586201652</v>
      </c>
      <c r="D27" s="11">
        <v>61888631093</v>
      </c>
      <c r="E27" s="11">
        <v>43729940438</v>
      </c>
      <c r="F27" s="11">
        <v>46068257728</v>
      </c>
      <c r="G27" s="18">
        <v>8539299124</v>
      </c>
      <c r="I27" s="17">
        <v>225</v>
      </c>
      <c r="J27" s="11">
        <v>96965224927</v>
      </c>
      <c r="K27" s="11">
        <v>247621440369</v>
      </c>
      <c r="L27" s="11">
        <v>101946039994</v>
      </c>
      <c r="M27" s="11">
        <v>148844235097</v>
      </c>
      <c r="N27" s="18">
        <v>49409527896</v>
      </c>
      <c r="P27" s="17">
        <v>225</v>
      </c>
      <c r="Q27" s="11">
        <v>261084000000</v>
      </c>
      <c r="R27" s="11">
        <v>189944000000</v>
      </c>
      <c r="S27" s="11">
        <v>88920739680</v>
      </c>
      <c r="T27" s="11">
        <v>179983000000</v>
      </c>
      <c r="U27" s="18">
        <v>49948182562</v>
      </c>
    </row>
    <row r="28" spans="2:21">
      <c r="B28" s="17">
        <v>235</v>
      </c>
      <c r="C28" s="11">
        <v>37054789881</v>
      </c>
      <c r="D28" s="11">
        <v>39199956971</v>
      </c>
      <c r="E28" s="11">
        <v>44800872108</v>
      </c>
      <c r="F28" s="11">
        <v>40351872986</v>
      </c>
      <c r="G28" s="18">
        <v>2309085703</v>
      </c>
      <c r="I28" s="17">
        <v>235</v>
      </c>
      <c r="J28" s="11">
        <v>81250407975</v>
      </c>
      <c r="K28" s="11">
        <v>47502060607</v>
      </c>
      <c r="L28" s="11">
        <v>70338249710</v>
      </c>
      <c r="M28" s="11">
        <v>66363572764</v>
      </c>
      <c r="N28" s="18">
        <v>9942941888</v>
      </c>
      <c r="P28" s="17">
        <v>235</v>
      </c>
      <c r="Q28" s="11">
        <v>141779000000</v>
      </c>
      <c r="R28" s="11">
        <v>128085000000</v>
      </c>
      <c r="S28" s="11">
        <v>65822118925</v>
      </c>
      <c r="T28" s="11">
        <v>111895000000</v>
      </c>
      <c r="U28" s="18">
        <v>23373392997</v>
      </c>
    </row>
    <row r="29" spans="2:21">
      <c r="B29" s="17">
        <v>245</v>
      </c>
      <c r="C29" s="11">
        <v>46534237919</v>
      </c>
      <c r="D29" s="11">
        <v>22944307674</v>
      </c>
      <c r="E29" s="11">
        <v>55108511684</v>
      </c>
      <c r="F29" s="11">
        <v>41529019092</v>
      </c>
      <c r="G29" s="18">
        <v>9616360478</v>
      </c>
      <c r="I29" s="17">
        <v>245</v>
      </c>
      <c r="J29" s="11">
        <v>60350246335</v>
      </c>
      <c r="K29" s="11">
        <v>1643967307</v>
      </c>
      <c r="L29" s="11">
        <v>55416111859</v>
      </c>
      <c r="M29" s="11">
        <v>39136775167</v>
      </c>
      <c r="N29" s="18">
        <v>18800437953</v>
      </c>
      <c r="P29" s="17">
        <v>245</v>
      </c>
      <c r="Q29" s="11">
        <v>84025675920</v>
      </c>
      <c r="R29" s="11">
        <v>85242582182</v>
      </c>
      <c r="S29" s="11">
        <v>43902590919</v>
      </c>
      <c r="T29" s="11">
        <v>71056949674</v>
      </c>
      <c r="U29" s="18">
        <v>13581723194</v>
      </c>
    </row>
    <row r="30" spans="2:21">
      <c r="B30" s="17">
        <v>255</v>
      </c>
      <c r="C30" s="11">
        <v>49872836634</v>
      </c>
      <c r="D30" s="11">
        <v>13643012261</v>
      </c>
      <c r="E30" s="11">
        <v>65808982629</v>
      </c>
      <c r="F30" s="11">
        <v>43108277175</v>
      </c>
      <c r="G30" s="18">
        <v>15434178141</v>
      </c>
      <c r="I30" s="17">
        <v>255</v>
      </c>
      <c r="J30" s="11">
        <v>41551919476</v>
      </c>
      <c r="K30" s="11">
        <v>17770703</v>
      </c>
      <c r="L30" s="11">
        <v>52589364931</v>
      </c>
      <c r="M30" s="11">
        <v>31386351703</v>
      </c>
      <c r="N30" s="18">
        <v>16004657718</v>
      </c>
      <c r="P30" s="17">
        <v>255</v>
      </c>
      <c r="Q30" s="11">
        <v>56756952741</v>
      </c>
      <c r="R30" s="11">
        <v>63008212320</v>
      </c>
      <c r="S30" s="11">
        <v>29788554252</v>
      </c>
      <c r="T30" s="11">
        <v>49851239771</v>
      </c>
      <c r="U30" s="18">
        <v>10192367639</v>
      </c>
    </row>
    <row r="31" spans="2:21">
      <c r="B31" s="17">
        <v>265</v>
      </c>
      <c r="C31" s="11">
        <v>39744560211</v>
      </c>
      <c r="D31" s="11">
        <v>9464655033</v>
      </c>
      <c r="E31" s="11">
        <v>61776918396</v>
      </c>
      <c r="F31" s="11">
        <v>36995377880</v>
      </c>
      <c r="G31" s="18">
        <v>15163681690</v>
      </c>
      <c r="I31" s="17">
        <v>265</v>
      </c>
      <c r="J31" s="11">
        <v>29032365576</v>
      </c>
      <c r="K31" s="11">
        <v>209609</v>
      </c>
      <c r="L31" s="11">
        <v>57725232907</v>
      </c>
      <c r="M31" s="11">
        <v>28919269364</v>
      </c>
      <c r="N31" s="18">
        <v>16663874817</v>
      </c>
      <c r="P31" s="17">
        <v>265</v>
      </c>
      <c r="Q31" s="11">
        <v>42772874983</v>
      </c>
      <c r="R31" s="11">
        <v>54899800104</v>
      </c>
      <c r="S31" s="11">
        <v>24702928718</v>
      </c>
      <c r="T31" s="11">
        <v>40791867935</v>
      </c>
      <c r="U31" s="18">
        <v>8773179812</v>
      </c>
    </row>
    <row r="32" spans="2:21">
      <c r="B32" s="17">
        <v>275</v>
      </c>
      <c r="C32" s="11">
        <v>23881635234</v>
      </c>
      <c r="D32" s="11">
        <v>8361598860</v>
      </c>
      <c r="E32" s="11">
        <v>40191312663</v>
      </c>
      <c r="F32" s="11">
        <v>24144848919</v>
      </c>
      <c r="G32" s="18">
        <v>9189389375</v>
      </c>
      <c r="I32" s="17">
        <v>275</v>
      </c>
      <c r="J32" s="11">
        <v>21960438370</v>
      </c>
      <c r="K32" s="11">
        <v>10810</v>
      </c>
      <c r="L32" s="11">
        <v>66685639435</v>
      </c>
      <c r="M32" s="11">
        <v>29548696205</v>
      </c>
      <c r="N32" s="18">
        <v>19620818102</v>
      </c>
      <c r="P32" s="17">
        <v>275</v>
      </c>
      <c r="Q32" s="11">
        <v>36857566745</v>
      </c>
      <c r="R32" s="11">
        <v>54934827795</v>
      </c>
      <c r="S32" s="11">
        <v>27620881862</v>
      </c>
      <c r="T32" s="11">
        <v>39804425467</v>
      </c>
      <c r="U32" s="18">
        <v>8021344294</v>
      </c>
    </row>
    <row r="33" spans="2:21">
      <c r="B33" s="17">
        <v>285</v>
      </c>
      <c r="C33" s="11">
        <v>11628802196</v>
      </c>
      <c r="D33" s="11">
        <v>9195302197</v>
      </c>
      <c r="E33" s="11">
        <v>17994859017</v>
      </c>
      <c r="F33" s="11">
        <v>12939654470</v>
      </c>
      <c r="G33" s="18">
        <v>2623407474</v>
      </c>
      <c r="I33" s="17">
        <v>285</v>
      </c>
      <c r="J33" s="11">
        <v>18183049767</v>
      </c>
      <c r="K33" s="11">
        <v>6058</v>
      </c>
      <c r="L33" s="11">
        <v>74529514885</v>
      </c>
      <c r="M33" s="11">
        <v>30904190237</v>
      </c>
      <c r="N33" s="18">
        <v>22435332868</v>
      </c>
      <c r="P33" s="17">
        <v>285</v>
      </c>
      <c r="Q33" s="11">
        <v>37462229878</v>
      </c>
      <c r="R33" s="11">
        <v>58273580848</v>
      </c>
      <c r="S33" s="11">
        <v>39342807846</v>
      </c>
      <c r="T33" s="11">
        <v>45026206191</v>
      </c>
      <c r="U33" s="18">
        <v>6645897102</v>
      </c>
    </row>
    <row r="34" spans="2:21">
      <c r="B34" s="17">
        <v>295</v>
      </c>
      <c r="C34" s="11">
        <v>4686042179</v>
      </c>
      <c r="D34" s="11">
        <v>11234502450</v>
      </c>
      <c r="E34" s="11">
        <v>6137184234</v>
      </c>
      <c r="F34" s="11">
        <v>7352576288</v>
      </c>
      <c r="G34" s="18">
        <v>1985654079</v>
      </c>
      <c r="I34" s="17">
        <v>295</v>
      </c>
      <c r="J34" s="11">
        <v>16148456657</v>
      </c>
      <c r="K34" s="11">
        <v>40385</v>
      </c>
      <c r="L34" s="11">
        <v>77546161441</v>
      </c>
      <c r="M34" s="11">
        <v>31231552827</v>
      </c>
      <c r="N34" s="18">
        <v>23621847693</v>
      </c>
      <c r="P34" s="17">
        <v>295</v>
      </c>
      <c r="Q34" s="11">
        <v>41586723704</v>
      </c>
      <c r="R34" s="11">
        <v>60127139413</v>
      </c>
      <c r="S34" s="11">
        <v>60187892360</v>
      </c>
      <c r="T34" s="11">
        <v>53967251826</v>
      </c>
      <c r="U34" s="18">
        <v>6190288904</v>
      </c>
    </row>
    <row r="35" spans="2:21">
      <c r="B35" s="17">
        <v>305</v>
      </c>
      <c r="C35" s="11">
        <v>1475977963</v>
      </c>
      <c r="D35" s="11">
        <v>13329285717</v>
      </c>
      <c r="E35" s="11">
        <v>1891777425</v>
      </c>
      <c r="F35" s="11">
        <v>5565680368</v>
      </c>
      <c r="G35" s="18">
        <v>3883657997</v>
      </c>
      <c r="I35" s="17">
        <v>305</v>
      </c>
      <c r="J35" s="11">
        <v>15145207747</v>
      </c>
      <c r="K35" s="11">
        <v>1637483</v>
      </c>
      <c r="L35" s="11">
        <v>75253746314</v>
      </c>
      <c r="M35" s="11">
        <v>30133530515</v>
      </c>
      <c r="N35" s="18">
        <v>22979754390</v>
      </c>
      <c r="P35" s="17">
        <v>305</v>
      </c>
      <c r="Q35" s="11">
        <v>41117608245</v>
      </c>
      <c r="R35" s="11">
        <v>56761920185</v>
      </c>
      <c r="S35" s="11">
        <v>81761948477</v>
      </c>
      <c r="T35" s="11">
        <v>59880492302</v>
      </c>
      <c r="U35" s="18">
        <v>11836169387</v>
      </c>
    </row>
    <row r="36" spans="2:21">
      <c r="B36" s="17">
        <v>315</v>
      </c>
      <c r="C36" s="11">
        <v>339726708</v>
      </c>
      <c r="D36" s="11">
        <v>14004181694</v>
      </c>
      <c r="E36" s="11">
        <v>637854801</v>
      </c>
      <c r="F36" s="11">
        <v>4993921068</v>
      </c>
      <c r="G36" s="18">
        <v>4505952267</v>
      </c>
      <c r="I36" s="17">
        <v>315</v>
      </c>
      <c r="J36" s="11">
        <v>15057445743</v>
      </c>
      <c r="K36" s="11">
        <v>133570197</v>
      </c>
      <c r="L36" s="11">
        <v>69252108208</v>
      </c>
      <c r="M36" s="11">
        <v>28147708049</v>
      </c>
      <c r="N36" s="18">
        <v>20998883301</v>
      </c>
      <c r="P36" s="17">
        <v>315</v>
      </c>
      <c r="Q36" s="11">
        <v>29363169666</v>
      </c>
      <c r="R36" s="11">
        <v>47734003715</v>
      </c>
      <c r="S36" s="11">
        <v>86054742308</v>
      </c>
      <c r="T36" s="11">
        <v>54383971896</v>
      </c>
      <c r="U36" s="18">
        <v>16699801993</v>
      </c>
    </row>
    <row r="37" spans="2:21">
      <c r="B37" s="17">
        <v>325</v>
      </c>
      <c r="C37" s="11">
        <v>58538448</v>
      </c>
      <c r="D37" s="11">
        <v>12739967099</v>
      </c>
      <c r="E37" s="11">
        <v>277502940</v>
      </c>
      <c r="F37" s="11">
        <v>4358669496</v>
      </c>
      <c r="G37" s="18">
        <v>4191125485</v>
      </c>
      <c r="I37" s="17">
        <v>325</v>
      </c>
      <c r="J37" s="11">
        <v>16053968445</v>
      </c>
      <c r="K37" s="11">
        <v>6767886993</v>
      </c>
      <c r="L37" s="11">
        <v>61034984867</v>
      </c>
      <c r="M37" s="11">
        <v>27952280102</v>
      </c>
      <c r="N37" s="18">
        <v>16757156115</v>
      </c>
      <c r="P37" s="17">
        <v>325</v>
      </c>
      <c r="Q37" s="11">
        <v>14334246078</v>
      </c>
      <c r="R37" s="11">
        <v>35980072829</v>
      </c>
      <c r="S37" s="11">
        <v>66225296398</v>
      </c>
      <c r="T37" s="11">
        <v>38846538435</v>
      </c>
      <c r="U37" s="18">
        <v>15048064600</v>
      </c>
    </row>
    <row r="38" spans="2:21">
      <c r="B38" s="17">
        <v>335</v>
      </c>
      <c r="C38" s="11">
        <v>9063581</v>
      </c>
      <c r="D38" s="11">
        <v>10471180177</v>
      </c>
      <c r="E38" s="11">
        <v>173260421</v>
      </c>
      <c r="F38" s="11">
        <v>3551168060</v>
      </c>
      <c r="G38" s="18">
        <v>3460330713</v>
      </c>
      <c r="I38" s="17">
        <v>335</v>
      </c>
      <c r="J38" s="11">
        <v>18351427988</v>
      </c>
      <c r="K38" s="11">
        <v>79825237310</v>
      </c>
      <c r="L38" s="11">
        <v>51244641234</v>
      </c>
      <c r="M38" s="11">
        <v>49807102177</v>
      </c>
      <c r="N38" s="18">
        <v>17760510475</v>
      </c>
      <c r="P38" s="17">
        <v>335</v>
      </c>
      <c r="Q38" s="11">
        <v>5718960556</v>
      </c>
      <c r="R38" s="11">
        <v>25146527838</v>
      </c>
      <c r="S38" s="11">
        <v>37627465476</v>
      </c>
      <c r="T38" s="11">
        <v>22830984623</v>
      </c>
      <c r="U38" s="18">
        <v>9283668040</v>
      </c>
    </row>
    <row r="39" spans="2:21">
      <c r="B39" s="17">
        <v>345</v>
      </c>
      <c r="C39" s="11">
        <v>1760259</v>
      </c>
      <c r="D39" s="11">
        <v>8435180463</v>
      </c>
      <c r="E39" s="11">
        <v>159823267</v>
      </c>
      <c r="F39" s="11">
        <v>2865587996</v>
      </c>
      <c r="G39" s="18">
        <v>2785170022</v>
      </c>
      <c r="I39" s="17">
        <v>345</v>
      </c>
      <c r="J39" s="11">
        <v>22013906387</v>
      </c>
      <c r="K39" s="11">
        <v>112742305236</v>
      </c>
      <c r="L39" s="11">
        <v>40114637114</v>
      </c>
      <c r="M39" s="11">
        <v>58290282913</v>
      </c>
      <c r="N39" s="18">
        <v>27722891652</v>
      </c>
      <c r="P39" s="17">
        <v>345</v>
      </c>
      <c r="Q39" s="11">
        <v>2662700634</v>
      </c>
      <c r="R39" s="11">
        <v>17198957998</v>
      </c>
      <c r="S39" s="11">
        <v>16674762548</v>
      </c>
      <c r="T39" s="11">
        <v>12178807060</v>
      </c>
      <c r="U39" s="18">
        <v>4760458884</v>
      </c>
    </row>
    <row r="40" spans="2:21">
      <c r="B40" s="17">
        <v>355</v>
      </c>
      <c r="C40" s="11">
        <v>633203</v>
      </c>
      <c r="D40" s="11">
        <v>7228830281</v>
      </c>
      <c r="E40" s="11">
        <v>207326612</v>
      </c>
      <c r="F40" s="11">
        <v>2478930032</v>
      </c>
      <c r="G40" s="18">
        <v>2375699534</v>
      </c>
      <c r="I40" s="17">
        <v>355</v>
      </c>
      <c r="J40" s="11">
        <v>26683366719</v>
      </c>
      <c r="K40" s="11">
        <v>13652439503</v>
      </c>
      <c r="L40" s="11">
        <v>28191246029</v>
      </c>
      <c r="M40" s="11">
        <v>22842350751</v>
      </c>
      <c r="N40" s="18">
        <v>4615527292</v>
      </c>
      <c r="P40" s="17">
        <v>355</v>
      </c>
      <c r="Q40" s="11">
        <v>2072025946</v>
      </c>
      <c r="R40" s="11">
        <v>12241482806</v>
      </c>
      <c r="S40" s="11">
        <v>6252897295</v>
      </c>
      <c r="T40" s="11">
        <v>6855468682</v>
      </c>
      <c r="U40" s="18">
        <v>2951089201</v>
      </c>
    </row>
    <row r="41" spans="2:21">
      <c r="B41" s="17">
        <v>365</v>
      </c>
      <c r="C41" s="11">
        <v>563320</v>
      </c>
      <c r="D41" s="11">
        <v>6878168631</v>
      </c>
      <c r="E41" s="11">
        <v>339217793</v>
      </c>
      <c r="F41" s="11">
        <v>2405983248</v>
      </c>
      <c r="G41" s="18">
        <v>2238228711</v>
      </c>
      <c r="I41" s="17">
        <v>365</v>
      </c>
      <c r="J41" s="11">
        <v>31331473558</v>
      </c>
      <c r="K41" s="11">
        <v>134652071</v>
      </c>
      <c r="L41" s="11">
        <v>16847171827</v>
      </c>
      <c r="M41" s="11">
        <v>16104432485</v>
      </c>
      <c r="N41" s="18">
        <v>9013400469</v>
      </c>
      <c r="P41" s="17">
        <v>365</v>
      </c>
      <c r="Q41" s="11">
        <v>3145248072</v>
      </c>
      <c r="R41" s="11">
        <v>9548121523</v>
      </c>
      <c r="S41" s="11">
        <v>2185632472</v>
      </c>
      <c r="T41" s="11">
        <v>4959667356</v>
      </c>
      <c r="U41" s="18">
        <v>2310890828</v>
      </c>
    </row>
    <row r="42" spans="2:21">
      <c r="B42" s="17">
        <v>375</v>
      </c>
      <c r="C42" s="11">
        <v>1306053</v>
      </c>
      <c r="D42" s="11">
        <v>7108425520</v>
      </c>
      <c r="E42" s="11">
        <v>612791402</v>
      </c>
      <c r="F42" s="11">
        <v>2574174325</v>
      </c>
      <c r="G42" s="18">
        <v>2273987248</v>
      </c>
      <c r="I42" s="17">
        <v>375</v>
      </c>
      <c r="J42" s="11">
        <v>34393304141</v>
      </c>
      <c r="K42" s="11">
        <v>127021</v>
      </c>
      <c r="L42" s="11">
        <v>8003753174</v>
      </c>
      <c r="M42" s="11">
        <v>14132394779</v>
      </c>
      <c r="N42" s="18">
        <v>10390586189</v>
      </c>
      <c r="P42" s="17">
        <v>375</v>
      </c>
      <c r="Q42" s="11">
        <v>7886754242</v>
      </c>
      <c r="R42" s="11">
        <v>8371763280</v>
      </c>
      <c r="S42" s="11">
        <v>789768960</v>
      </c>
      <c r="T42" s="11">
        <v>5682762161</v>
      </c>
      <c r="U42" s="18">
        <v>2450499629</v>
      </c>
    </row>
    <row r="43" spans="2:21">
      <c r="B43" s="17">
        <v>385</v>
      </c>
      <c r="C43" s="11">
        <v>6416891</v>
      </c>
      <c r="D43" s="11">
        <v>7326436379</v>
      </c>
      <c r="E43" s="11">
        <v>1085487463</v>
      </c>
      <c r="F43" s="11">
        <v>2806113578</v>
      </c>
      <c r="G43" s="18">
        <v>2281526316</v>
      </c>
      <c r="I43" s="17">
        <v>385</v>
      </c>
      <c r="J43" s="11">
        <v>34521022682</v>
      </c>
      <c r="K43" s="11">
        <v>16</v>
      </c>
      <c r="L43" s="11">
        <v>2812128046</v>
      </c>
      <c r="M43" s="11">
        <v>12444383581</v>
      </c>
      <c r="N43" s="18">
        <v>11068130097</v>
      </c>
      <c r="P43" s="17">
        <v>385</v>
      </c>
      <c r="Q43" s="11">
        <v>20991433460</v>
      </c>
      <c r="R43" s="11">
        <v>8188580222</v>
      </c>
      <c r="S43" s="11">
        <v>325834559</v>
      </c>
      <c r="T43" s="11">
        <v>9835282747</v>
      </c>
      <c r="U43" s="18">
        <v>6022194129</v>
      </c>
    </row>
    <row r="44" spans="2:21">
      <c r="B44" s="17">
        <v>395</v>
      </c>
      <c r="C44" s="11">
        <v>46237260</v>
      </c>
      <c r="D44" s="11">
        <v>6656672729</v>
      </c>
      <c r="E44" s="11">
        <v>1745020687</v>
      </c>
      <c r="F44" s="11">
        <v>2815976892</v>
      </c>
      <c r="G44" s="18">
        <v>1981974997</v>
      </c>
      <c r="I44" s="17">
        <v>395</v>
      </c>
      <c r="J44" s="11">
        <v>31499358043</v>
      </c>
      <c r="K44" s="11">
        <v>0</v>
      </c>
      <c r="L44" s="11">
        <v>683724364</v>
      </c>
      <c r="M44" s="11">
        <v>10727694136</v>
      </c>
      <c r="N44" s="18">
        <v>10387707252</v>
      </c>
      <c r="P44" s="17">
        <v>395</v>
      </c>
      <c r="Q44" s="11">
        <v>33734273006</v>
      </c>
      <c r="R44" s="11">
        <v>8633929767</v>
      </c>
      <c r="S44" s="11">
        <v>166379744</v>
      </c>
      <c r="T44" s="11">
        <v>14178194173</v>
      </c>
      <c r="U44" s="18">
        <v>10078938690</v>
      </c>
    </row>
    <row r="45" spans="2:21">
      <c r="B45" s="17">
        <v>405</v>
      </c>
      <c r="C45" s="11">
        <v>329309755</v>
      </c>
      <c r="D45" s="11">
        <v>4695010943</v>
      </c>
      <c r="E45" s="11">
        <v>2468985985</v>
      </c>
      <c r="F45" s="11">
        <v>2497768895</v>
      </c>
      <c r="G45" s="18">
        <v>1260351546</v>
      </c>
      <c r="I45" s="17">
        <v>405</v>
      </c>
      <c r="J45" s="11">
        <v>26418316376</v>
      </c>
      <c r="K45" s="11">
        <v>0</v>
      </c>
      <c r="L45" s="11">
        <v>109268386</v>
      </c>
      <c r="M45" s="11">
        <v>8842528254</v>
      </c>
      <c r="N45" s="18">
        <v>8787950671</v>
      </c>
      <c r="P45" s="17">
        <v>405</v>
      </c>
      <c r="Q45" s="11">
        <v>19221124139</v>
      </c>
      <c r="R45" s="11">
        <v>9377410700</v>
      </c>
      <c r="S45" s="11">
        <v>110347594</v>
      </c>
      <c r="T45" s="11">
        <v>9569627478</v>
      </c>
      <c r="U45" s="18">
        <v>5517643081</v>
      </c>
    </row>
    <row r="46" spans="2:21">
      <c r="B46" s="17">
        <v>415</v>
      </c>
      <c r="C46" s="11">
        <v>1669807067</v>
      </c>
      <c r="D46" s="11">
        <v>2318489779</v>
      </c>
      <c r="E46" s="11">
        <v>3074153062</v>
      </c>
      <c r="F46" s="11">
        <v>2354149970</v>
      </c>
      <c r="G46" s="18">
        <v>405791677</v>
      </c>
      <c r="I46" s="17">
        <v>415</v>
      </c>
      <c r="J46" s="11">
        <v>20892581919</v>
      </c>
      <c r="K46" s="11">
        <v>0</v>
      </c>
      <c r="L46" s="11">
        <v>11126939</v>
      </c>
      <c r="M46" s="11">
        <v>6967902953</v>
      </c>
      <c r="N46" s="18">
        <v>6962340224</v>
      </c>
      <c r="P46" s="17">
        <v>415</v>
      </c>
      <c r="Q46" s="11">
        <v>2568619932</v>
      </c>
      <c r="R46" s="11">
        <v>10071608743</v>
      </c>
      <c r="S46" s="11">
        <v>95936846</v>
      </c>
      <c r="T46" s="11">
        <v>4245388507</v>
      </c>
      <c r="U46" s="18">
        <v>2999287254</v>
      </c>
    </row>
    <row r="47" spans="2:21">
      <c r="B47" s="17">
        <v>425</v>
      </c>
      <c r="C47" s="11">
        <v>4799667523</v>
      </c>
      <c r="D47" s="11">
        <v>752013031</v>
      </c>
      <c r="E47" s="11">
        <v>3371318082</v>
      </c>
      <c r="F47" s="11">
        <v>2974332879</v>
      </c>
      <c r="G47" s="18">
        <v>1185196842</v>
      </c>
      <c r="I47" s="17">
        <v>425</v>
      </c>
      <c r="J47" s="11">
        <v>16133718178</v>
      </c>
      <c r="K47" s="11">
        <v>0</v>
      </c>
      <c r="L47" s="11">
        <v>714978</v>
      </c>
      <c r="M47" s="11">
        <v>5378144385</v>
      </c>
      <c r="N47" s="18">
        <v>5377786900</v>
      </c>
      <c r="P47" s="17">
        <v>425</v>
      </c>
      <c r="Q47" s="11">
        <v>61317952</v>
      </c>
      <c r="R47" s="11">
        <v>10418201956</v>
      </c>
      <c r="S47" s="11">
        <v>106512549</v>
      </c>
      <c r="T47" s="11">
        <v>3528677486</v>
      </c>
      <c r="U47" s="18">
        <v>3444786941</v>
      </c>
    </row>
    <row r="48" spans="2:21">
      <c r="B48" s="17">
        <v>435</v>
      </c>
      <c r="C48" s="11">
        <v>6852004150</v>
      </c>
      <c r="D48" s="11">
        <v>157087706</v>
      </c>
      <c r="E48" s="11">
        <v>3168226873</v>
      </c>
      <c r="F48" s="11">
        <v>3392439576</v>
      </c>
      <c r="G48" s="18">
        <v>1935904616</v>
      </c>
      <c r="I48" s="17">
        <v>435</v>
      </c>
      <c r="J48" s="11">
        <v>12617243268</v>
      </c>
      <c r="K48" s="11">
        <v>0</v>
      </c>
      <c r="L48" s="11">
        <v>29261</v>
      </c>
      <c r="M48" s="11">
        <v>4205757510</v>
      </c>
      <c r="N48" s="18">
        <v>4205742879</v>
      </c>
      <c r="P48" s="17">
        <v>435</v>
      </c>
      <c r="Q48" s="11">
        <v>226059</v>
      </c>
      <c r="R48" s="11">
        <v>10280744742</v>
      </c>
      <c r="S48" s="11">
        <v>143652935</v>
      </c>
      <c r="T48" s="11">
        <v>3474874579</v>
      </c>
      <c r="U48" s="18">
        <v>3403186954</v>
      </c>
    </row>
    <row r="49" spans="2:21">
      <c r="B49" s="17">
        <v>445</v>
      </c>
      <c r="C49" s="11">
        <v>4593371378</v>
      </c>
      <c r="D49" s="11">
        <v>21622854</v>
      </c>
      <c r="E49" s="11">
        <v>2374471888</v>
      </c>
      <c r="F49" s="11">
        <v>2329822040</v>
      </c>
      <c r="G49" s="18">
        <v>1319938932</v>
      </c>
      <c r="I49" s="17">
        <v>445</v>
      </c>
      <c r="J49" s="11">
        <v>10287217169</v>
      </c>
      <c r="K49" s="11">
        <v>0</v>
      </c>
      <c r="L49" s="11">
        <v>781</v>
      </c>
      <c r="M49" s="11">
        <v>3429072650</v>
      </c>
      <c r="N49" s="18">
        <v>3429072260</v>
      </c>
      <c r="P49" s="17">
        <v>445</v>
      </c>
      <c r="Q49" s="11">
        <v>123</v>
      </c>
      <c r="R49" s="11">
        <v>9718405312</v>
      </c>
      <c r="S49" s="11">
        <v>221710436</v>
      </c>
      <c r="T49" s="11">
        <v>3313371957</v>
      </c>
      <c r="U49" s="18">
        <v>3203156156</v>
      </c>
    </row>
    <row r="50" spans="2:21">
      <c r="B50" s="17">
        <v>455</v>
      </c>
      <c r="C50" s="11">
        <v>1444108817</v>
      </c>
      <c r="D50" s="11">
        <v>2083889</v>
      </c>
      <c r="E50" s="11">
        <v>1267115987</v>
      </c>
      <c r="F50" s="11">
        <v>904436231</v>
      </c>
      <c r="G50" s="18">
        <v>454059991</v>
      </c>
      <c r="I50" s="17">
        <v>455</v>
      </c>
      <c r="J50" s="11">
        <v>8870864776</v>
      </c>
      <c r="K50" s="11">
        <v>0</v>
      </c>
      <c r="L50" s="11">
        <v>14</v>
      </c>
      <c r="M50" s="11">
        <v>2956954930</v>
      </c>
      <c r="N50" s="18">
        <v>2956954923</v>
      </c>
      <c r="P50" s="17">
        <v>455</v>
      </c>
      <c r="Q50" s="11">
        <v>0</v>
      </c>
      <c r="R50" s="11">
        <v>8905111308</v>
      </c>
      <c r="S50" s="11">
        <v>369489957</v>
      </c>
      <c r="T50" s="11">
        <v>3091533755</v>
      </c>
      <c r="U50" s="18">
        <v>2908745072</v>
      </c>
    </row>
    <row r="51" spans="2:21">
      <c r="B51" s="17">
        <v>465</v>
      </c>
      <c r="C51" s="11">
        <v>220535049</v>
      </c>
      <c r="D51" s="11">
        <v>154006</v>
      </c>
      <c r="E51" s="11">
        <v>419767910</v>
      </c>
      <c r="F51" s="11">
        <v>213485655</v>
      </c>
      <c r="G51" s="18">
        <v>121183370</v>
      </c>
      <c r="I51" s="17">
        <v>465</v>
      </c>
      <c r="J51" s="11">
        <v>8062159437</v>
      </c>
      <c r="K51" s="11">
        <v>0</v>
      </c>
      <c r="L51" s="11">
        <v>0</v>
      </c>
      <c r="M51" s="11">
        <v>2687386479</v>
      </c>
      <c r="N51" s="18">
        <v>2687386479</v>
      </c>
      <c r="P51" s="17">
        <v>465</v>
      </c>
      <c r="Q51" s="11">
        <v>0</v>
      </c>
      <c r="R51" s="11">
        <v>8014619222</v>
      </c>
      <c r="S51" s="11">
        <v>632732160</v>
      </c>
      <c r="T51" s="11">
        <v>2882450461</v>
      </c>
      <c r="U51" s="18">
        <v>2572576830</v>
      </c>
    </row>
    <row r="52" spans="2:21">
      <c r="B52" s="17">
        <v>475</v>
      </c>
      <c r="C52" s="11">
        <v>17315873</v>
      </c>
      <c r="D52" s="11">
        <v>9752</v>
      </c>
      <c r="E52" s="11">
        <v>75192997</v>
      </c>
      <c r="F52" s="11">
        <v>30839540</v>
      </c>
      <c r="G52" s="18">
        <v>22732483</v>
      </c>
      <c r="I52" s="17">
        <v>475</v>
      </c>
      <c r="J52" s="11">
        <v>7573830248</v>
      </c>
      <c r="K52" s="11">
        <v>0</v>
      </c>
      <c r="L52" s="11">
        <v>0</v>
      </c>
      <c r="M52" s="11">
        <v>2524610083</v>
      </c>
      <c r="N52" s="18">
        <v>2524610083</v>
      </c>
      <c r="P52" s="17">
        <v>475</v>
      </c>
      <c r="Q52" s="11">
        <v>0</v>
      </c>
      <c r="R52" s="11">
        <v>7153594812</v>
      </c>
      <c r="S52" s="11">
        <v>1071133751</v>
      </c>
      <c r="T52" s="11">
        <v>2741576188</v>
      </c>
      <c r="U52" s="18">
        <v>2227574401</v>
      </c>
    </row>
    <row r="53" spans="2:21">
      <c r="B53" s="17">
        <v>485</v>
      </c>
      <c r="C53" s="11">
        <v>747565</v>
      </c>
      <c r="D53" s="11">
        <v>595</v>
      </c>
      <c r="E53" s="11">
        <v>6460176</v>
      </c>
      <c r="F53" s="11">
        <v>2402779</v>
      </c>
      <c r="G53" s="18">
        <v>2040126</v>
      </c>
      <c r="I53" s="17">
        <v>485</v>
      </c>
      <c r="J53" s="11">
        <v>7139991841</v>
      </c>
      <c r="K53" s="11">
        <v>0</v>
      </c>
      <c r="L53" s="11">
        <v>0</v>
      </c>
      <c r="M53" s="11">
        <v>2379997280</v>
      </c>
      <c r="N53" s="18">
        <v>2379997280</v>
      </c>
      <c r="P53" s="17">
        <v>485</v>
      </c>
      <c r="Q53" s="11">
        <v>0</v>
      </c>
      <c r="R53" s="11">
        <v>6355415528</v>
      </c>
      <c r="S53" s="11">
        <v>1743050612</v>
      </c>
      <c r="T53" s="11">
        <v>2699488713</v>
      </c>
      <c r="U53" s="18">
        <v>1895952444</v>
      </c>
    </row>
    <row r="54" spans="2:21">
      <c r="B54" s="17">
        <v>495</v>
      </c>
      <c r="C54" s="11">
        <v>19010</v>
      </c>
      <c r="D54" s="11">
        <v>39</v>
      </c>
      <c r="E54" s="11">
        <v>243241</v>
      </c>
      <c r="F54" s="11">
        <v>87430</v>
      </c>
      <c r="G54" s="18">
        <v>78098</v>
      </c>
      <c r="I54" s="17">
        <v>495</v>
      </c>
      <c r="J54" s="11">
        <v>6538122747</v>
      </c>
      <c r="K54" s="11">
        <v>0</v>
      </c>
      <c r="L54" s="11">
        <v>0</v>
      </c>
      <c r="M54" s="11">
        <v>2179374249</v>
      </c>
      <c r="N54" s="18">
        <v>2179374249</v>
      </c>
      <c r="P54" s="17">
        <v>495</v>
      </c>
      <c r="Q54" s="11">
        <v>0</v>
      </c>
      <c r="R54" s="11">
        <v>5606212160</v>
      </c>
      <c r="S54" s="11">
        <v>2675563417</v>
      </c>
      <c r="T54" s="11">
        <v>2760591859</v>
      </c>
      <c r="U54" s="18">
        <v>1618932372</v>
      </c>
    </row>
    <row r="55" spans="2:21">
      <c r="B55" s="17">
        <v>505</v>
      </c>
      <c r="C55" s="11">
        <v>304</v>
      </c>
      <c r="D55" s="11">
        <v>3</v>
      </c>
      <c r="E55" s="11">
        <v>3795</v>
      </c>
      <c r="F55" s="11">
        <v>1367</v>
      </c>
      <c r="G55" s="18">
        <v>1217</v>
      </c>
      <c r="I55" s="17">
        <v>505</v>
      </c>
      <c r="J55" s="11">
        <v>5649165319</v>
      </c>
      <c r="K55" s="11">
        <v>0</v>
      </c>
      <c r="L55" s="11">
        <v>0</v>
      </c>
      <c r="M55" s="11">
        <v>1883055106</v>
      </c>
      <c r="N55" s="18">
        <v>1883055106</v>
      </c>
      <c r="P55" s="17">
        <v>505</v>
      </c>
      <c r="Q55" s="11">
        <v>0</v>
      </c>
      <c r="R55" s="11">
        <v>4876948049</v>
      </c>
      <c r="S55" s="11">
        <v>3829377238</v>
      </c>
      <c r="T55" s="11">
        <v>2902108429</v>
      </c>
      <c r="U55" s="18">
        <v>1482230993</v>
      </c>
    </row>
    <row r="56" spans="2:21">
      <c r="B56" s="17">
        <v>515</v>
      </c>
      <c r="C56" s="11">
        <v>3</v>
      </c>
      <c r="D56" s="11">
        <v>0</v>
      </c>
      <c r="E56" s="11">
        <v>24</v>
      </c>
      <c r="F56" s="11">
        <v>9</v>
      </c>
      <c r="G56" s="18">
        <v>7</v>
      </c>
      <c r="I56" s="17">
        <v>515</v>
      </c>
      <c r="J56" s="11">
        <v>4510858609</v>
      </c>
      <c r="K56" s="11">
        <v>0</v>
      </c>
      <c r="L56" s="11">
        <v>0</v>
      </c>
      <c r="M56" s="11">
        <v>1503619536</v>
      </c>
      <c r="N56" s="18">
        <v>1503619536</v>
      </c>
      <c r="P56" s="17">
        <v>515</v>
      </c>
      <c r="Q56" s="11">
        <v>0</v>
      </c>
      <c r="R56" s="11">
        <v>4148917886</v>
      </c>
      <c r="S56" s="11">
        <v>5080328696</v>
      </c>
      <c r="T56" s="11">
        <v>3076415527</v>
      </c>
      <c r="U56" s="18">
        <v>1561530328</v>
      </c>
    </row>
    <row r="57" spans="2:21">
      <c r="B57" s="17">
        <v>525</v>
      </c>
      <c r="C57" s="11">
        <v>0</v>
      </c>
      <c r="D57" s="11">
        <v>0</v>
      </c>
      <c r="E57" s="11">
        <v>0</v>
      </c>
      <c r="F57" s="11">
        <v>0</v>
      </c>
      <c r="G57" s="18">
        <v>0</v>
      </c>
      <c r="I57" s="17">
        <v>525</v>
      </c>
      <c r="J57" s="11">
        <v>3295642804</v>
      </c>
      <c r="K57" s="11">
        <v>0</v>
      </c>
      <c r="L57" s="11">
        <v>0</v>
      </c>
      <c r="M57" s="11">
        <v>1098547601</v>
      </c>
      <c r="N57" s="18">
        <v>1098547601</v>
      </c>
      <c r="P57" s="17">
        <v>525</v>
      </c>
      <c r="Q57" s="11">
        <v>0</v>
      </c>
      <c r="R57" s="11">
        <v>3427117711</v>
      </c>
      <c r="S57" s="11">
        <v>6238451137</v>
      </c>
      <c r="T57" s="11">
        <v>3221856283</v>
      </c>
      <c r="U57" s="18">
        <v>1803807763</v>
      </c>
    </row>
    <row r="58" spans="2:21">
      <c r="B58" s="17">
        <v>535</v>
      </c>
      <c r="C58" s="11">
        <v>0</v>
      </c>
      <c r="D58" s="11">
        <v>0</v>
      </c>
      <c r="E58" s="11">
        <v>0</v>
      </c>
      <c r="F58" s="11">
        <v>0</v>
      </c>
      <c r="G58" s="18">
        <v>0</v>
      </c>
      <c r="I58" s="17">
        <v>535</v>
      </c>
      <c r="J58" s="11">
        <v>2206931736</v>
      </c>
      <c r="K58" s="11">
        <v>0</v>
      </c>
      <c r="L58" s="11">
        <v>0</v>
      </c>
      <c r="M58" s="11">
        <v>735643912</v>
      </c>
      <c r="N58" s="18">
        <v>735643912</v>
      </c>
      <c r="P58" s="17">
        <v>535</v>
      </c>
      <c r="Q58" s="11">
        <v>0</v>
      </c>
      <c r="R58" s="11">
        <v>2739062638</v>
      </c>
      <c r="S58" s="11">
        <v>7105120826</v>
      </c>
      <c r="T58" s="11">
        <v>3281394488</v>
      </c>
      <c r="U58" s="18">
        <v>2068919071</v>
      </c>
    </row>
    <row r="59" spans="2:21">
      <c r="B59" s="17">
        <v>545</v>
      </c>
      <c r="C59" s="11">
        <v>0</v>
      </c>
      <c r="D59" s="11">
        <v>0</v>
      </c>
      <c r="E59" s="11">
        <v>0</v>
      </c>
      <c r="F59" s="11">
        <v>0</v>
      </c>
      <c r="G59" s="18">
        <v>0</v>
      </c>
      <c r="I59" s="17">
        <v>545</v>
      </c>
      <c r="J59" s="11">
        <v>1372651722</v>
      </c>
      <c r="K59" s="11">
        <v>0</v>
      </c>
      <c r="L59" s="11">
        <v>0</v>
      </c>
      <c r="M59" s="11">
        <v>457550574</v>
      </c>
      <c r="N59" s="18">
        <v>457550574</v>
      </c>
      <c r="P59" s="17">
        <v>545</v>
      </c>
      <c r="Q59" s="11">
        <v>0</v>
      </c>
      <c r="R59" s="11">
        <v>2121713304</v>
      </c>
      <c r="S59" s="11">
        <v>7541746906</v>
      </c>
      <c r="T59" s="11">
        <v>3221153403</v>
      </c>
      <c r="U59" s="18">
        <v>2245444499</v>
      </c>
    </row>
    <row r="60" spans="2:21">
      <c r="B60" s="17">
        <v>555</v>
      </c>
      <c r="C60" s="11">
        <v>0</v>
      </c>
      <c r="D60" s="11">
        <v>0</v>
      </c>
      <c r="E60" s="11">
        <v>0</v>
      </c>
      <c r="F60" s="11">
        <v>0</v>
      </c>
      <c r="G60" s="18">
        <v>0</v>
      </c>
      <c r="I60" s="17">
        <v>555</v>
      </c>
      <c r="J60" s="11">
        <v>811949258</v>
      </c>
      <c r="K60" s="11">
        <v>0</v>
      </c>
      <c r="L60" s="11">
        <v>0</v>
      </c>
      <c r="M60" s="11">
        <v>270649753</v>
      </c>
      <c r="N60" s="18">
        <v>270649753</v>
      </c>
      <c r="P60" s="17">
        <v>555</v>
      </c>
      <c r="Q60" s="11">
        <v>0</v>
      </c>
      <c r="R60" s="11">
        <v>1605049499</v>
      </c>
      <c r="S60" s="11">
        <v>7513340098</v>
      </c>
      <c r="T60" s="11">
        <v>3039463199</v>
      </c>
      <c r="U60" s="18">
        <v>2284420193</v>
      </c>
    </row>
    <row r="61" spans="2:21">
      <c r="B61" s="17">
        <v>565</v>
      </c>
      <c r="C61" s="11">
        <v>0</v>
      </c>
      <c r="D61" s="11">
        <v>0</v>
      </c>
      <c r="E61" s="11">
        <v>0</v>
      </c>
      <c r="F61" s="11">
        <v>0</v>
      </c>
      <c r="G61" s="18">
        <v>0</v>
      </c>
      <c r="I61" s="17">
        <v>565</v>
      </c>
      <c r="J61" s="11">
        <v>471723873</v>
      </c>
      <c r="K61" s="11">
        <v>6</v>
      </c>
      <c r="L61" s="11">
        <v>0</v>
      </c>
      <c r="M61" s="11">
        <v>157241293</v>
      </c>
      <c r="N61" s="18">
        <v>157241290</v>
      </c>
      <c r="P61" s="17">
        <v>565</v>
      </c>
      <c r="Q61" s="11">
        <v>0</v>
      </c>
      <c r="R61" s="11">
        <v>1201745382</v>
      </c>
      <c r="S61" s="11">
        <v>7086822343</v>
      </c>
      <c r="T61" s="11">
        <v>2762855908</v>
      </c>
      <c r="U61" s="18">
        <v>2189639414</v>
      </c>
    </row>
    <row r="62" spans="2:21">
      <c r="B62" s="17">
        <v>575</v>
      </c>
      <c r="C62" s="11">
        <v>0</v>
      </c>
      <c r="D62" s="11">
        <v>0</v>
      </c>
      <c r="E62" s="11">
        <v>0</v>
      </c>
      <c r="F62" s="11">
        <v>0</v>
      </c>
      <c r="G62" s="18">
        <v>0</v>
      </c>
      <c r="I62" s="17">
        <v>575</v>
      </c>
      <c r="J62" s="11">
        <v>279627559</v>
      </c>
      <c r="K62" s="11">
        <v>3354</v>
      </c>
      <c r="L62" s="11">
        <v>0</v>
      </c>
      <c r="M62" s="11">
        <v>93210304</v>
      </c>
      <c r="N62" s="18">
        <v>93208627</v>
      </c>
      <c r="P62" s="17">
        <v>575</v>
      </c>
      <c r="Q62" s="11">
        <v>0</v>
      </c>
      <c r="R62" s="11">
        <v>906808988</v>
      </c>
      <c r="S62" s="11">
        <v>6392380127</v>
      </c>
      <c r="T62" s="11">
        <v>2433063038</v>
      </c>
      <c r="U62" s="18">
        <v>1996890874</v>
      </c>
    </row>
    <row r="63" spans="2:21">
      <c r="B63" s="17">
        <v>585</v>
      </c>
      <c r="C63" s="11">
        <v>0</v>
      </c>
      <c r="D63" s="11">
        <v>0</v>
      </c>
      <c r="E63" s="11">
        <v>0</v>
      </c>
      <c r="F63" s="11">
        <v>0</v>
      </c>
      <c r="G63" s="18">
        <v>0</v>
      </c>
      <c r="I63" s="17">
        <v>585</v>
      </c>
      <c r="J63" s="11">
        <v>176078351</v>
      </c>
      <c r="K63" s="11">
        <v>575608</v>
      </c>
      <c r="L63" s="11">
        <v>0</v>
      </c>
      <c r="M63" s="11">
        <v>58884653</v>
      </c>
      <c r="N63" s="18">
        <v>58597085</v>
      </c>
      <c r="P63" s="17">
        <v>585</v>
      </c>
      <c r="Q63" s="11">
        <v>0</v>
      </c>
      <c r="R63" s="11">
        <v>704207013</v>
      </c>
      <c r="S63" s="11">
        <v>5573637972</v>
      </c>
      <c r="T63" s="11">
        <v>2092614995</v>
      </c>
      <c r="U63" s="18">
        <v>1752342965</v>
      </c>
    </row>
    <row r="64" spans="2:21">
      <c r="B64" s="17">
        <v>595</v>
      </c>
      <c r="C64" s="11">
        <v>0</v>
      </c>
      <c r="D64" s="11">
        <v>0</v>
      </c>
      <c r="E64" s="11">
        <v>0</v>
      </c>
      <c r="F64" s="11">
        <v>0</v>
      </c>
      <c r="G64" s="18">
        <v>0</v>
      </c>
      <c r="I64" s="17">
        <v>595</v>
      </c>
      <c r="J64" s="11">
        <v>122334945</v>
      </c>
      <c r="K64" s="11">
        <v>31292280</v>
      </c>
      <c r="L64" s="11">
        <v>0</v>
      </c>
      <c r="M64" s="11">
        <v>51209075</v>
      </c>
      <c r="N64" s="18">
        <v>36692273</v>
      </c>
      <c r="P64" s="17">
        <v>595</v>
      </c>
      <c r="Q64" s="11">
        <v>0</v>
      </c>
      <c r="R64" s="11">
        <v>574917351</v>
      </c>
      <c r="S64" s="11">
        <v>4749939610</v>
      </c>
      <c r="T64" s="11">
        <v>1774952320</v>
      </c>
      <c r="U64" s="18">
        <v>1496723590</v>
      </c>
    </row>
    <row r="65" spans="2:21">
      <c r="B65" s="17">
        <v>605</v>
      </c>
      <c r="C65" s="11">
        <v>0</v>
      </c>
      <c r="D65" s="11">
        <v>0</v>
      </c>
      <c r="E65" s="11">
        <v>0</v>
      </c>
      <c r="F65" s="11">
        <v>0</v>
      </c>
      <c r="G65" s="18">
        <v>0</v>
      </c>
      <c r="I65" s="17">
        <v>605</v>
      </c>
      <c r="J65" s="11">
        <v>96704443</v>
      </c>
      <c r="K65" s="11">
        <v>545601402</v>
      </c>
      <c r="L65" s="11">
        <v>0</v>
      </c>
      <c r="M65" s="11">
        <v>214101948</v>
      </c>
      <c r="N65" s="18">
        <v>168084159</v>
      </c>
      <c r="P65" s="17">
        <v>605</v>
      </c>
      <c r="Q65" s="11">
        <v>0</v>
      </c>
      <c r="R65" s="11">
        <v>502727517</v>
      </c>
      <c r="S65" s="11">
        <v>3999931765</v>
      </c>
      <c r="T65" s="11">
        <v>1500886427</v>
      </c>
      <c r="U65" s="18">
        <v>1257922154</v>
      </c>
    </row>
    <row r="66" spans="2:21">
      <c r="B66" s="17">
        <v>615</v>
      </c>
      <c r="C66" s="11">
        <v>0</v>
      </c>
      <c r="D66" s="11">
        <v>0</v>
      </c>
      <c r="E66" s="11">
        <v>0</v>
      </c>
      <c r="F66" s="11">
        <v>0</v>
      </c>
      <c r="G66" s="18">
        <v>0</v>
      </c>
      <c r="I66" s="17">
        <v>615</v>
      </c>
      <c r="J66" s="11">
        <v>88651816</v>
      </c>
      <c r="K66" s="11">
        <v>3117983703</v>
      </c>
      <c r="L66" s="11">
        <v>0</v>
      </c>
      <c r="M66" s="11">
        <v>1068878507</v>
      </c>
      <c r="N66" s="18">
        <v>1024872165</v>
      </c>
      <c r="P66" s="17">
        <v>615</v>
      </c>
      <c r="Q66" s="11">
        <v>0</v>
      </c>
      <c r="R66" s="11">
        <v>477109969</v>
      </c>
      <c r="S66" s="11">
        <v>3362886997</v>
      </c>
      <c r="T66" s="11">
        <v>1279998989</v>
      </c>
      <c r="U66" s="18">
        <v>1050511831</v>
      </c>
    </row>
    <row r="67" spans="2:21">
      <c r="B67" s="17">
        <v>625</v>
      </c>
      <c r="C67" s="11">
        <v>0</v>
      </c>
      <c r="D67" s="11">
        <v>0</v>
      </c>
      <c r="E67" s="11">
        <v>0</v>
      </c>
      <c r="F67" s="11">
        <v>0</v>
      </c>
      <c r="G67" s="18">
        <v>0</v>
      </c>
      <c r="I67" s="17">
        <v>625</v>
      </c>
      <c r="J67" s="11">
        <v>94703773</v>
      </c>
      <c r="K67" s="11">
        <v>6000335864</v>
      </c>
      <c r="L67" s="11">
        <v>0</v>
      </c>
      <c r="M67" s="11">
        <v>2031679879</v>
      </c>
      <c r="N67" s="18">
        <v>1984516309</v>
      </c>
      <c r="P67" s="17">
        <v>625</v>
      </c>
      <c r="Q67" s="11">
        <v>0</v>
      </c>
      <c r="R67" s="11">
        <v>494209736</v>
      </c>
      <c r="S67" s="11">
        <v>2849068252</v>
      </c>
      <c r="T67" s="11">
        <v>1114425996</v>
      </c>
      <c r="U67" s="18">
        <v>878976419</v>
      </c>
    </row>
    <row r="68" spans="2:21">
      <c r="B68" s="17">
        <v>635</v>
      </c>
      <c r="C68" s="11">
        <v>0</v>
      </c>
      <c r="D68" s="11">
        <v>0</v>
      </c>
      <c r="E68" s="11">
        <v>0</v>
      </c>
      <c r="F68" s="11">
        <v>0</v>
      </c>
      <c r="G68" s="18">
        <v>0</v>
      </c>
      <c r="I68" s="17">
        <v>635</v>
      </c>
      <c r="J68" s="11">
        <v>116751005</v>
      </c>
      <c r="K68" s="11">
        <v>4006184571</v>
      </c>
      <c r="L68" s="11">
        <v>0</v>
      </c>
      <c r="M68" s="11">
        <v>1374311858</v>
      </c>
      <c r="N68" s="18">
        <v>1316367879</v>
      </c>
      <c r="P68" s="17">
        <v>635</v>
      </c>
      <c r="Q68" s="11">
        <v>0</v>
      </c>
      <c r="R68" s="11">
        <v>557139228</v>
      </c>
      <c r="S68" s="11">
        <v>2451636342</v>
      </c>
      <c r="T68" s="11">
        <v>1002925190</v>
      </c>
      <c r="U68" s="18">
        <v>741995964</v>
      </c>
    </row>
    <row r="69" spans="2:21">
      <c r="B69" s="17">
        <v>645</v>
      </c>
      <c r="C69" s="11">
        <v>0</v>
      </c>
      <c r="D69" s="11">
        <v>0</v>
      </c>
      <c r="E69" s="11">
        <v>0</v>
      </c>
      <c r="F69" s="11">
        <v>0</v>
      </c>
      <c r="G69" s="18">
        <v>0</v>
      </c>
      <c r="I69" s="17">
        <v>645</v>
      </c>
      <c r="J69" s="11">
        <v>162459580</v>
      </c>
      <c r="K69" s="11">
        <v>957215359</v>
      </c>
      <c r="L69" s="11">
        <v>0</v>
      </c>
      <c r="M69" s="11">
        <v>373224980</v>
      </c>
      <c r="N69" s="18">
        <v>295737412</v>
      </c>
      <c r="P69" s="17">
        <v>645</v>
      </c>
      <c r="Q69" s="11">
        <v>0</v>
      </c>
      <c r="R69" s="11">
        <v>676108645</v>
      </c>
      <c r="S69" s="11">
        <v>2156115100</v>
      </c>
      <c r="T69" s="11">
        <v>944074582</v>
      </c>
      <c r="U69" s="18">
        <v>636674273</v>
      </c>
    </row>
    <row r="70" spans="2:21">
      <c r="B70" s="17">
        <v>655</v>
      </c>
      <c r="C70" s="11">
        <v>0</v>
      </c>
      <c r="D70" s="11">
        <v>0</v>
      </c>
      <c r="E70" s="11">
        <v>0</v>
      </c>
      <c r="F70" s="11">
        <v>0</v>
      </c>
      <c r="G70" s="18">
        <v>0</v>
      </c>
      <c r="I70" s="17">
        <v>655</v>
      </c>
      <c r="J70" s="11">
        <v>247415140</v>
      </c>
      <c r="K70" s="11">
        <v>84445976</v>
      </c>
      <c r="L70" s="11">
        <v>0</v>
      </c>
      <c r="M70" s="11">
        <v>110620372</v>
      </c>
      <c r="N70" s="18">
        <v>72611723</v>
      </c>
      <c r="P70" s="17">
        <v>655</v>
      </c>
      <c r="Q70" s="11">
        <v>0</v>
      </c>
      <c r="R70" s="11">
        <v>867927882</v>
      </c>
      <c r="S70" s="11">
        <v>1946394213</v>
      </c>
      <c r="T70" s="11">
        <v>938107365</v>
      </c>
      <c r="U70" s="18">
        <v>562970241</v>
      </c>
    </row>
    <row r="71" spans="2:21">
      <c r="B71" s="17">
        <v>665</v>
      </c>
      <c r="C71" s="11">
        <v>0</v>
      </c>
      <c r="D71" s="11">
        <v>0</v>
      </c>
      <c r="E71" s="11">
        <v>0</v>
      </c>
      <c r="F71" s="11">
        <v>0</v>
      </c>
      <c r="G71" s="18">
        <v>0</v>
      </c>
      <c r="I71" s="17">
        <v>665</v>
      </c>
      <c r="J71" s="11">
        <v>398091413</v>
      </c>
      <c r="K71" s="11">
        <v>2836941</v>
      </c>
      <c r="L71" s="11">
        <v>0</v>
      </c>
      <c r="M71" s="11">
        <v>133642785</v>
      </c>
      <c r="N71" s="18">
        <v>132226850</v>
      </c>
      <c r="P71" s="17">
        <v>665</v>
      </c>
      <c r="Q71" s="11">
        <v>0</v>
      </c>
      <c r="R71" s="11">
        <v>1153267318</v>
      </c>
      <c r="S71" s="11">
        <v>1807795625</v>
      </c>
      <c r="T71" s="11">
        <v>987020981</v>
      </c>
      <c r="U71" s="18">
        <v>528444144</v>
      </c>
    </row>
    <row r="72" spans="2:21">
      <c r="B72" s="17">
        <v>675</v>
      </c>
      <c r="C72" s="11">
        <v>0</v>
      </c>
      <c r="D72" s="11">
        <v>0</v>
      </c>
      <c r="E72" s="11">
        <v>0</v>
      </c>
      <c r="F72" s="11">
        <v>0</v>
      </c>
      <c r="G72" s="18">
        <v>0</v>
      </c>
      <c r="I72" s="17">
        <v>675</v>
      </c>
      <c r="J72" s="11">
        <v>652858374</v>
      </c>
      <c r="K72" s="11">
        <v>37405</v>
      </c>
      <c r="L72" s="11">
        <v>0</v>
      </c>
      <c r="M72" s="11">
        <v>217631926</v>
      </c>
      <c r="N72" s="18">
        <v>217613224</v>
      </c>
      <c r="P72" s="17">
        <v>675</v>
      </c>
      <c r="Q72" s="11">
        <v>0</v>
      </c>
      <c r="R72" s="11">
        <v>1549177096</v>
      </c>
      <c r="S72" s="11">
        <v>1728153413</v>
      </c>
      <c r="T72" s="11">
        <v>1092443503</v>
      </c>
      <c r="U72" s="18">
        <v>548659802</v>
      </c>
    </row>
    <row r="73" spans="2:21">
      <c r="B73" s="17">
        <v>685</v>
      </c>
      <c r="C73" s="11">
        <v>0</v>
      </c>
      <c r="D73" s="11">
        <v>0</v>
      </c>
      <c r="E73" s="11">
        <v>0</v>
      </c>
      <c r="F73" s="11">
        <v>0</v>
      </c>
      <c r="G73" s="18">
        <v>0</v>
      </c>
      <c r="I73" s="17">
        <v>685</v>
      </c>
      <c r="J73" s="11">
        <v>1055071811</v>
      </c>
      <c r="K73" s="11">
        <v>199</v>
      </c>
      <c r="L73" s="11">
        <v>0</v>
      </c>
      <c r="M73" s="11">
        <v>351690670</v>
      </c>
      <c r="N73" s="18">
        <v>351690570</v>
      </c>
      <c r="P73" s="17">
        <v>685</v>
      </c>
      <c r="Q73" s="11">
        <v>0</v>
      </c>
      <c r="R73" s="11">
        <v>2055028526</v>
      </c>
      <c r="S73" s="11">
        <v>1697723116</v>
      </c>
      <c r="T73" s="11">
        <v>1250917214</v>
      </c>
      <c r="U73" s="18">
        <v>633906459</v>
      </c>
    </row>
    <row r="74" spans="2:21">
      <c r="B74" s="17">
        <v>695</v>
      </c>
      <c r="C74" s="11">
        <v>0</v>
      </c>
      <c r="D74" s="11">
        <v>0</v>
      </c>
      <c r="E74" s="11">
        <v>0</v>
      </c>
      <c r="F74" s="11">
        <v>0</v>
      </c>
      <c r="G74" s="18">
        <v>0</v>
      </c>
      <c r="I74" s="17">
        <v>695</v>
      </c>
      <c r="J74" s="11">
        <v>1630799430</v>
      </c>
      <c r="K74" s="11">
        <v>0</v>
      </c>
      <c r="L74" s="11">
        <v>0</v>
      </c>
      <c r="M74" s="11">
        <v>543599810</v>
      </c>
      <c r="N74" s="18">
        <v>543599810</v>
      </c>
      <c r="P74" s="17">
        <v>695</v>
      </c>
      <c r="Q74" s="11">
        <v>0</v>
      </c>
      <c r="R74" s="11">
        <v>2634117804</v>
      </c>
      <c r="S74" s="11">
        <v>1708453651</v>
      </c>
      <c r="T74" s="11">
        <v>1447523818</v>
      </c>
      <c r="U74" s="18">
        <v>771515270</v>
      </c>
    </row>
    <row r="75" spans="2:21">
      <c r="B75" s="17">
        <v>705</v>
      </c>
      <c r="C75" s="11">
        <v>0</v>
      </c>
      <c r="D75" s="11">
        <v>0</v>
      </c>
      <c r="E75" s="11">
        <v>0</v>
      </c>
      <c r="F75" s="11">
        <v>0</v>
      </c>
      <c r="G75" s="18">
        <v>0</v>
      </c>
      <c r="I75" s="17">
        <v>705</v>
      </c>
      <c r="J75" s="11">
        <v>2350787707</v>
      </c>
      <c r="K75" s="11">
        <v>0</v>
      </c>
      <c r="L75" s="11">
        <v>0</v>
      </c>
      <c r="M75" s="11">
        <v>783595902</v>
      </c>
      <c r="N75" s="18">
        <v>783595902</v>
      </c>
      <c r="P75" s="17">
        <v>705</v>
      </c>
      <c r="Q75" s="11">
        <v>0</v>
      </c>
      <c r="R75" s="11">
        <v>3200695311</v>
      </c>
      <c r="S75" s="11">
        <v>1752921241</v>
      </c>
      <c r="T75" s="11">
        <v>1651205517</v>
      </c>
      <c r="U75" s="18">
        <v>925359783</v>
      </c>
    </row>
    <row r="76" spans="2:21">
      <c r="B76" s="17">
        <v>715</v>
      </c>
      <c r="C76" s="11">
        <v>0</v>
      </c>
      <c r="D76" s="11">
        <v>0</v>
      </c>
      <c r="E76" s="11">
        <v>0</v>
      </c>
      <c r="F76" s="11">
        <v>0</v>
      </c>
      <c r="G76" s="18">
        <v>0</v>
      </c>
      <c r="I76" s="17">
        <v>715</v>
      </c>
      <c r="J76" s="11">
        <v>3096037153</v>
      </c>
      <c r="K76" s="11">
        <v>0</v>
      </c>
      <c r="L76" s="11">
        <v>0</v>
      </c>
      <c r="M76" s="11">
        <v>1032012384</v>
      </c>
      <c r="N76" s="18">
        <v>1032012384</v>
      </c>
      <c r="P76" s="17">
        <v>715</v>
      </c>
      <c r="Q76" s="11">
        <v>0</v>
      </c>
      <c r="R76" s="11">
        <v>3627882508</v>
      </c>
      <c r="S76" s="11">
        <v>1823104247</v>
      </c>
      <c r="T76" s="11">
        <v>1816995585</v>
      </c>
      <c r="U76" s="18">
        <v>1047283925</v>
      </c>
    </row>
    <row r="77" spans="2:21">
      <c r="B77" s="17">
        <v>725</v>
      </c>
      <c r="C77" s="11">
        <v>0</v>
      </c>
      <c r="D77" s="11">
        <v>0</v>
      </c>
      <c r="E77" s="11">
        <v>0</v>
      </c>
      <c r="F77" s="11">
        <v>0</v>
      </c>
      <c r="G77" s="18">
        <v>0</v>
      </c>
      <c r="I77" s="17">
        <v>725</v>
      </c>
      <c r="J77" s="11">
        <v>3665804125</v>
      </c>
      <c r="K77" s="11">
        <v>0</v>
      </c>
      <c r="L77" s="11">
        <v>0</v>
      </c>
      <c r="M77" s="11">
        <v>1221934708</v>
      </c>
      <c r="N77" s="18">
        <v>1221934708</v>
      </c>
      <c r="P77" s="17">
        <v>725</v>
      </c>
      <c r="Q77" s="11">
        <v>0</v>
      </c>
      <c r="R77" s="11">
        <v>3786185648</v>
      </c>
      <c r="S77" s="11">
        <v>1909173065</v>
      </c>
      <c r="T77" s="11">
        <v>1898452905</v>
      </c>
      <c r="U77" s="18">
        <v>1092990795</v>
      </c>
    </row>
    <row r="78" spans="2:21">
      <c r="B78" s="17">
        <v>735</v>
      </c>
      <c r="C78" s="11">
        <v>0</v>
      </c>
      <c r="D78" s="11">
        <v>0</v>
      </c>
      <c r="E78" s="11">
        <v>0</v>
      </c>
      <c r="F78" s="11">
        <v>0</v>
      </c>
      <c r="G78" s="18">
        <v>0</v>
      </c>
      <c r="I78" s="17">
        <v>735</v>
      </c>
      <c r="J78" s="11">
        <v>3854490115</v>
      </c>
      <c r="K78" s="11">
        <v>0</v>
      </c>
      <c r="L78" s="11">
        <v>0</v>
      </c>
      <c r="M78" s="11">
        <v>1284830038</v>
      </c>
      <c r="N78" s="18">
        <v>1284830038</v>
      </c>
      <c r="P78" s="17">
        <v>735</v>
      </c>
      <c r="Q78" s="11">
        <v>0</v>
      </c>
      <c r="R78" s="11">
        <v>3601410125</v>
      </c>
      <c r="S78" s="11">
        <v>1998553838</v>
      </c>
      <c r="T78" s="11">
        <v>1866654654</v>
      </c>
      <c r="U78" s="18">
        <v>1041727214</v>
      </c>
    </row>
    <row r="79" spans="2:21">
      <c r="B79" s="17">
        <v>745</v>
      </c>
      <c r="C79" s="11">
        <v>0</v>
      </c>
      <c r="D79" s="11">
        <v>0</v>
      </c>
      <c r="E79" s="11">
        <v>0</v>
      </c>
      <c r="F79" s="11">
        <v>0</v>
      </c>
      <c r="G79" s="18">
        <v>0</v>
      </c>
      <c r="I79" s="17">
        <v>745</v>
      </c>
      <c r="J79" s="11">
        <v>3566787734</v>
      </c>
      <c r="K79" s="11">
        <v>0</v>
      </c>
      <c r="L79" s="11">
        <v>0</v>
      </c>
      <c r="M79" s="11">
        <v>1188929245</v>
      </c>
      <c r="N79" s="18">
        <v>1188929245</v>
      </c>
      <c r="P79" s="17">
        <v>745</v>
      </c>
      <c r="Q79" s="11">
        <v>0</v>
      </c>
      <c r="R79" s="11">
        <v>3098443450</v>
      </c>
      <c r="S79" s="11">
        <v>2075641607</v>
      </c>
      <c r="T79" s="11">
        <v>1724695019</v>
      </c>
      <c r="U79" s="18">
        <v>911493387</v>
      </c>
    </row>
    <row r="80" spans="2:21">
      <c r="B80" s="17">
        <v>755</v>
      </c>
      <c r="C80" s="11">
        <v>0</v>
      </c>
      <c r="D80" s="11">
        <v>0</v>
      </c>
      <c r="E80" s="11">
        <v>0</v>
      </c>
      <c r="F80" s="11">
        <v>0</v>
      </c>
      <c r="G80" s="18">
        <v>0</v>
      </c>
      <c r="I80" s="17">
        <v>755</v>
      </c>
      <c r="J80" s="11">
        <v>2886284842</v>
      </c>
      <c r="K80" s="11">
        <v>0</v>
      </c>
      <c r="L80" s="11">
        <v>0</v>
      </c>
      <c r="M80" s="11">
        <v>962094947</v>
      </c>
      <c r="N80" s="18">
        <v>962094947</v>
      </c>
      <c r="P80" s="17">
        <v>755</v>
      </c>
      <c r="Q80" s="11">
        <v>0</v>
      </c>
      <c r="R80" s="11">
        <v>2397856982</v>
      </c>
      <c r="S80" s="11">
        <v>2122591437</v>
      </c>
      <c r="T80" s="11">
        <v>1506816140</v>
      </c>
      <c r="U80" s="18">
        <v>757586945</v>
      </c>
    </row>
    <row r="81" spans="2:21">
      <c r="B81" s="89">
        <v>765</v>
      </c>
      <c r="C81" s="88">
        <v>0</v>
      </c>
      <c r="D81" s="88">
        <v>0</v>
      </c>
      <c r="E81" s="88">
        <v>0</v>
      </c>
      <c r="F81" s="88">
        <v>0</v>
      </c>
      <c r="G81" s="90">
        <v>0</v>
      </c>
      <c r="I81" s="89">
        <v>765</v>
      </c>
      <c r="J81" s="88">
        <v>2033879208</v>
      </c>
      <c r="K81" s="88">
        <v>0</v>
      </c>
      <c r="L81" s="88">
        <v>0</v>
      </c>
      <c r="M81" s="88">
        <v>677959736</v>
      </c>
      <c r="N81" s="90">
        <v>677959736</v>
      </c>
      <c r="P81" s="89">
        <v>765</v>
      </c>
      <c r="Q81" s="88">
        <v>0</v>
      </c>
      <c r="R81" s="88">
        <v>1662978308</v>
      </c>
      <c r="S81" s="88">
        <v>2121483095</v>
      </c>
      <c r="T81" s="88">
        <v>1261487134</v>
      </c>
      <c r="U81" s="90">
        <v>644481446</v>
      </c>
    </row>
    <row r="82" spans="2:21">
      <c r="B82" s="89">
        <v>775</v>
      </c>
      <c r="C82" s="88">
        <v>0</v>
      </c>
      <c r="D82" s="88">
        <v>0</v>
      </c>
      <c r="E82" s="88">
        <v>0</v>
      </c>
      <c r="F82" s="88">
        <v>0</v>
      </c>
      <c r="G82" s="90">
        <v>0</v>
      </c>
      <c r="I82" s="89">
        <v>775</v>
      </c>
      <c r="J82" s="88">
        <v>1244934217</v>
      </c>
      <c r="K82" s="88">
        <v>0</v>
      </c>
      <c r="L82" s="88">
        <v>0</v>
      </c>
      <c r="M82" s="88">
        <v>414978072</v>
      </c>
      <c r="N82" s="90">
        <v>414978072</v>
      </c>
      <c r="P82" s="89">
        <v>775</v>
      </c>
      <c r="Q82" s="88">
        <v>0</v>
      </c>
      <c r="R82" s="88">
        <v>1031160625</v>
      </c>
      <c r="S82" s="88">
        <v>2057750590</v>
      </c>
      <c r="T82" s="88">
        <v>1029637072</v>
      </c>
      <c r="U82" s="90">
        <v>594021917</v>
      </c>
    </row>
    <row r="83" spans="2:21">
      <c r="B83" s="17">
        <v>785</v>
      </c>
      <c r="C83" s="11">
        <v>0</v>
      </c>
      <c r="D83" s="11">
        <v>0</v>
      </c>
      <c r="E83" s="11">
        <v>0</v>
      </c>
      <c r="F83" s="11">
        <v>0</v>
      </c>
      <c r="G83" s="18">
        <v>0</v>
      </c>
      <c r="I83" s="17">
        <v>785</v>
      </c>
      <c r="J83" s="11">
        <v>661137058</v>
      </c>
      <c r="K83" s="11">
        <v>0</v>
      </c>
      <c r="L83" s="11">
        <v>0</v>
      </c>
      <c r="M83" s="11">
        <v>220379019</v>
      </c>
      <c r="N83" s="18">
        <v>220379019</v>
      </c>
      <c r="P83" s="17">
        <v>785</v>
      </c>
      <c r="Q83" s="11">
        <v>0</v>
      </c>
      <c r="R83" s="11">
        <v>570985375</v>
      </c>
      <c r="S83" s="11">
        <v>1924142969</v>
      </c>
      <c r="T83" s="11">
        <v>831709448</v>
      </c>
      <c r="U83" s="18">
        <v>570544863</v>
      </c>
    </row>
    <row r="84" spans="2:21">
      <c r="B84" s="17">
        <v>795</v>
      </c>
      <c r="C84" s="11">
        <v>0</v>
      </c>
      <c r="D84" s="11">
        <v>0</v>
      </c>
      <c r="E84" s="11">
        <v>0</v>
      </c>
      <c r="F84" s="11">
        <v>0</v>
      </c>
      <c r="G84" s="18">
        <v>0</v>
      </c>
      <c r="I84" s="17">
        <v>795</v>
      </c>
      <c r="J84" s="11">
        <v>304575801</v>
      </c>
      <c r="K84" s="11">
        <v>0</v>
      </c>
      <c r="L84" s="11">
        <v>0</v>
      </c>
      <c r="M84" s="11">
        <v>101525267</v>
      </c>
      <c r="N84" s="18">
        <v>101525267</v>
      </c>
      <c r="P84" s="17">
        <v>795</v>
      </c>
      <c r="Q84" s="11">
        <v>0</v>
      </c>
      <c r="R84" s="11">
        <v>282258996</v>
      </c>
      <c r="S84" s="11">
        <v>1723893592</v>
      </c>
      <c r="T84" s="11">
        <v>668717529</v>
      </c>
      <c r="U84" s="18">
        <v>533842963</v>
      </c>
    </row>
    <row r="85" spans="2:21">
      <c r="B85" s="17">
        <v>805</v>
      </c>
      <c r="C85" s="11">
        <v>0</v>
      </c>
      <c r="D85" s="11">
        <v>0</v>
      </c>
      <c r="E85" s="11">
        <v>0</v>
      </c>
      <c r="F85" s="11">
        <v>0</v>
      </c>
      <c r="G85" s="18">
        <v>0</v>
      </c>
      <c r="I85" s="17">
        <v>805</v>
      </c>
      <c r="J85" s="11">
        <v>121796490</v>
      </c>
      <c r="K85" s="11">
        <v>0</v>
      </c>
      <c r="L85" s="11">
        <v>0</v>
      </c>
      <c r="M85" s="11">
        <v>40598830</v>
      </c>
      <c r="N85" s="18">
        <v>40598830</v>
      </c>
      <c r="P85" s="17">
        <v>805</v>
      </c>
      <c r="Q85" s="11">
        <v>0</v>
      </c>
      <c r="R85" s="11">
        <v>124610784</v>
      </c>
      <c r="S85" s="11">
        <v>1471620134</v>
      </c>
      <c r="T85" s="11">
        <v>532076973</v>
      </c>
      <c r="U85" s="18">
        <v>471146819</v>
      </c>
    </row>
    <row r="86" spans="2:21">
      <c r="B86" s="17">
        <v>815</v>
      </c>
      <c r="C86" s="11">
        <v>0</v>
      </c>
      <c r="D86" s="11">
        <v>0</v>
      </c>
      <c r="E86" s="11">
        <v>0</v>
      </c>
      <c r="F86" s="11">
        <v>0</v>
      </c>
      <c r="G86" s="18">
        <v>0</v>
      </c>
      <c r="I86" s="17">
        <v>815</v>
      </c>
      <c r="J86" s="11">
        <v>42329715</v>
      </c>
      <c r="K86" s="11">
        <v>0</v>
      </c>
      <c r="L86" s="11">
        <v>0</v>
      </c>
      <c r="M86" s="11">
        <v>14109905</v>
      </c>
      <c r="N86" s="18">
        <v>14109905</v>
      </c>
      <c r="P86" s="17">
        <v>815</v>
      </c>
      <c r="Q86" s="11">
        <v>0</v>
      </c>
      <c r="R86" s="11">
        <v>49173983</v>
      </c>
      <c r="S86" s="11">
        <v>1191057289</v>
      </c>
      <c r="T86" s="11">
        <v>413410424</v>
      </c>
      <c r="U86" s="18">
        <v>389082470</v>
      </c>
    </row>
    <row r="87" spans="2:21">
      <c r="B87" s="17">
        <v>825</v>
      </c>
      <c r="C87" s="11">
        <v>0</v>
      </c>
      <c r="D87" s="11">
        <v>0</v>
      </c>
      <c r="E87" s="11">
        <v>0</v>
      </c>
      <c r="F87" s="11">
        <v>0</v>
      </c>
      <c r="G87" s="18">
        <v>0</v>
      </c>
      <c r="I87" s="17">
        <v>825</v>
      </c>
      <c r="J87" s="11">
        <v>12807281</v>
      </c>
      <c r="K87" s="11">
        <v>0</v>
      </c>
      <c r="L87" s="11">
        <v>0</v>
      </c>
      <c r="M87" s="11">
        <v>4269094</v>
      </c>
      <c r="N87" s="18">
        <v>4269094</v>
      </c>
      <c r="P87" s="17">
        <v>825</v>
      </c>
      <c r="Q87" s="11">
        <v>0</v>
      </c>
      <c r="R87" s="11">
        <v>17367805</v>
      </c>
      <c r="S87" s="11">
        <v>909948430</v>
      </c>
      <c r="T87" s="11">
        <v>309105412</v>
      </c>
      <c r="U87" s="18">
        <v>300463342</v>
      </c>
    </row>
    <row r="88" spans="2:21">
      <c r="B88" s="17">
        <v>835</v>
      </c>
      <c r="C88" s="11">
        <v>0</v>
      </c>
      <c r="D88" s="11">
        <v>0</v>
      </c>
      <c r="E88" s="11">
        <v>0</v>
      </c>
      <c r="F88" s="11">
        <v>0</v>
      </c>
      <c r="G88" s="18">
        <v>0</v>
      </c>
      <c r="I88" s="17">
        <v>835</v>
      </c>
      <c r="J88" s="11">
        <v>3380203</v>
      </c>
      <c r="K88" s="11">
        <v>0</v>
      </c>
      <c r="L88" s="11">
        <v>0</v>
      </c>
      <c r="M88" s="11">
        <v>1126734</v>
      </c>
      <c r="N88" s="18">
        <v>1126734</v>
      </c>
      <c r="P88" s="17">
        <v>835</v>
      </c>
      <c r="Q88" s="11">
        <v>0</v>
      </c>
      <c r="R88" s="11">
        <v>5498826</v>
      </c>
      <c r="S88" s="11">
        <v>653721659</v>
      </c>
      <c r="T88" s="11">
        <v>219740162</v>
      </c>
      <c r="U88" s="18">
        <v>216996555</v>
      </c>
    </row>
    <row r="89" spans="2:21">
      <c r="B89" s="17">
        <v>845</v>
      </c>
      <c r="C89" s="11">
        <v>0</v>
      </c>
      <c r="D89" s="11">
        <v>0</v>
      </c>
      <c r="E89" s="11">
        <v>0</v>
      </c>
      <c r="F89" s="11">
        <v>0</v>
      </c>
      <c r="G89" s="18">
        <v>0</v>
      </c>
      <c r="I89" s="17">
        <v>845</v>
      </c>
      <c r="J89" s="11">
        <v>779974</v>
      </c>
      <c r="K89" s="11">
        <v>0</v>
      </c>
      <c r="L89" s="11">
        <v>0</v>
      </c>
      <c r="M89" s="11">
        <v>259991</v>
      </c>
      <c r="N89" s="18">
        <v>259991</v>
      </c>
      <c r="P89" s="17">
        <v>845</v>
      </c>
      <c r="Q89" s="11">
        <v>0</v>
      </c>
      <c r="R89" s="11">
        <v>1563474</v>
      </c>
      <c r="S89" s="11">
        <v>440193083</v>
      </c>
      <c r="T89" s="11">
        <v>147252186</v>
      </c>
      <c r="U89" s="18">
        <v>146471144</v>
      </c>
    </row>
    <row r="90" spans="2:21">
      <c r="B90" s="17">
        <v>855</v>
      </c>
      <c r="C90" s="11">
        <v>0</v>
      </c>
      <c r="D90" s="11">
        <v>0</v>
      </c>
      <c r="E90" s="11">
        <v>0</v>
      </c>
      <c r="F90" s="11">
        <v>0</v>
      </c>
      <c r="G90" s="18">
        <v>0</v>
      </c>
      <c r="I90" s="17">
        <v>855</v>
      </c>
      <c r="J90" s="11">
        <v>157732</v>
      </c>
      <c r="K90" s="11">
        <v>0</v>
      </c>
      <c r="L90" s="11">
        <v>0</v>
      </c>
      <c r="M90" s="11">
        <v>52577</v>
      </c>
      <c r="N90" s="18">
        <v>52577</v>
      </c>
      <c r="P90" s="17">
        <v>855</v>
      </c>
      <c r="Q90" s="11">
        <v>0</v>
      </c>
      <c r="R90" s="11">
        <v>399996</v>
      </c>
      <c r="S90" s="11">
        <v>277059213</v>
      </c>
      <c r="T90" s="11">
        <v>92486403</v>
      </c>
      <c r="U90" s="18">
        <v>92286477</v>
      </c>
    </row>
    <row r="91" spans="2:21">
      <c r="B91" s="17">
        <v>865</v>
      </c>
      <c r="C91" s="11">
        <v>0</v>
      </c>
      <c r="D91" s="11">
        <v>0</v>
      </c>
      <c r="E91" s="11">
        <v>0</v>
      </c>
      <c r="F91" s="11">
        <v>0</v>
      </c>
      <c r="G91" s="18">
        <v>0</v>
      </c>
      <c r="I91" s="17">
        <v>865</v>
      </c>
      <c r="J91" s="11">
        <v>28026</v>
      </c>
      <c r="K91" s="11">
        <v>0</v>
      </c>
      <c r="L91" s="11">
        <v>0</v>
      </c>
      <c r="M91" s="11">
        <v>9342</v>
      </c>
      <c r="N91" s="18">
        <v>9342</v>
      </c>
      <c r="P91" s="17">
        <v>865</v>
      </c>
      <c r="Q91" s="11">
        <v>0</v>
      </c>
      <c r="R91" s="11">
        <v>92270</v>
      </c>
      <c r="S91" s="11">
        <v>162626527</v>
      </c>
      <c r="T91" s="11">
        <v>54239599</v>
      </c>
      <c r="U91" s="18">
        <v>54193471</v>
      </c>
    </row>
    <row r="92" spans="2:21">
      <c r="B92" s="17">
        <v>875</v>
      </c>
      <c r="C92" s="11">
        <v>0</v>
      </c>
      <c r="D92" s="11">
        <v>0</v>
      </c>
      <c r="E92" s="11">
        <v>0</v>
      </c>
      <c r="F92" s="11">
        <v>0</v>
      </c>
      <c r="G92" s="18">
        <v>0</v>
      </c>
      <c r="I92" s="17">
        <v>875</v>
      </c>
      <c r="J92" s="11">
        <v>4387</v>
      </c>
      <c r="K92" s="11">
        <v>0</v>
      </c>
      <c r="L92" s="11">
        <v>0</v>
      </c>
      <c r="M92" s="11">
        <v>1462</v>
      </c>
      <c r="N92" s="18">
        <v>1462</v>
      </c>
      <c r="P92" s="17">
        <v>875</v>
      </c>
      <c r="Q92" s="11">
        <v>0</v>
      </c>
      <c r="R92" s="11">
        <v>19233</v>
      </c>
      <c r="S92" s="11">
        <v>88858238</v>
      </c>
      <c r="T92" s="11">
        <v>29625823</v>
      </c>
      <c r="U92" s="18">
        <v>29616208</v>
      </c>
    </row>
    <row r="93" spans="2:21">
      <c r="B93" s="17">
        <v>885</v>
      </c>
      <c r="C93" s="11">
        <v>0</v>
      </c>
      <c r="D93" s="11">
        <v>0</v>
      </c>
      <c r="E93" s="11">
        <v>0</v>
      </c>
      <c r="F93" s="11">
        <v>0</v>
      </c>
      <c r="G93" s="18">
        <v>0</v>
      </c>
      <c r="I93" s="17">
        <v>885</v>
      </c>
      <c r="J93" s="11">
        <v>606</v>
      </c>
      <c r="K93" s="11">
        <v>0</v>
      </c>
      <c r="L93" s="11">
        <v>0</v>
      </c>
      <c r="M93" s="11">
        <v>202</v>
      </c>
      <c r="N93" s="18">
        <v>202</v>
      </c>
      <c r="P93" s="17">
        <v>885</v>
      </c>
      <c r="Q93" s="11">
        <v>0</v>
      </c>
      <c r="R93" s="11">
        <v>3630</v>
      </c>
      <c r="S93" s="11">
        <v>45129382</v>
      </c>
      <c r="T93" s="11">
        <v>15044338</v>
      </c>
      <c r="U93" s="18">
        <v>15042522</v>
      </c>
    </row>
    <row r="94" spans="2:21">
      <c r="B94" s="17">
        <v>895</v>
      </c>
      <c r="C94" s="11">
        <v>0</v>
      </c>
      <c r="D94" s="11">
        <v>0</v>
      </c>
      <c r="E94" s="11">
        <v>0</v>
      </c>
      <c r="F94" s="11">
        <v>0</v>
      </c>
      <c r="G94" s="18">
        <v>0</v>
      </c>
      <c r="I94" s="17">
        <v>895</v>
      </c>
      <c r="J94" s="11">
        <v>74</v>
      </c>
      <c r="K94" s="11">
        <v>0</v>
      </c>
      <c r="L94" s="11">
        <v>0</v>
      </c>
      <c r="M94" s="11">
        <v>25</v>
      </c>
      <c r="N94" s="18">
        <v>25</v>
      </c>
      <c r="P94" s="17">
        <v>895</v>
      </c>
      <c r="Q94" s="11">
        <v>0</v>
      </c>
      <c r="R94" s="11">
        <v>622</v>
      </c>
      <c r="S94" s="11">
        <v>21281222</v>
      </c>
      <c r="T94" s="11">
        <v>7093948</v>
      </c>
      <c r="U94" s="18">
        <v>7093637</v>
      </c>
    </row>
    <row r="95" spans="2:21">
      <c r="B95" s="17">
        <v>905</v>
      </c>
      <c r="C95" s="11">
        <v>0</v>
      </c>
      <c r="D95" s="11">
        <v>0</v>
      </c>
      <c r="E95" s="11">
        <v>0</v>
      </c>
      <c r="F95" s="11">
        <v>0</v>
      </c>
      <c r="G95" s="18">
        <v>0</v>
      </c>
      <c r="I95" s="17">
        <v>905</v>
      </c>
      <c r="J95" s="11">
        <v>8</v>
      </c>
      <c r="K95" s="11">
        <v>0</v>
      </c>
      <c r="L95" s="11">
        <v>0</v>
      </c>
      <c r="M95" s="11">
        <v>3</v>
      </c>
      <c r="N95" s="18">
        <v>3</v>
      </c>
      <c r="P95" s="17">
        <v>905</v>
      </c>
      <c r="Q95" s="11">
        <v>0</v>
      </c>
      <c r="R95" s="11">
        <v>97</v>
      </c>
      <c r="S95" s="11">
        <v>9310325</v>
      </c>
      <c r="T95" s="11">
        <v>3103474</v>
      </c>
      <c r="U95" s="18">
        <v>3103426</v>
      </c>
    </row>
    <row r="96" spans="2:21">
      <c r="B96" s="17">
        <v>915</v>
      </c>
      <c r="C96" s="11">
        <v>0</v>
      </c>
      <c r="D96" s="11">
        <v>0</v>
      </c>
      <c r="E96" s="11">
        <v>0</v>
      </c>
      <c r="F96" s="11">
        <v>0</v>
      </c>
      <c r="G96" s="18">
        <v>0</v>
      </c>
      <c r="I96" s="17">
        <v>915</v>
      </c>
      <c r="J96" s="11">
        <v>0</v>
      </c>
      <c r="K96" s="11">
        <v>0</v>
      </c>
      <c r="L96" s="11">
        <v>0</v>
      </c>
      <c r="M96" s="11">
        <v>0</v>
      </c>
      <c r="N96" s="18">
        <v>0</v>
      </c>
      <c r="P96" s="17">
        <v>915</v>
      </c>
      <c r="Q96" s="11">
        <v>0</v>
      </c>
      <c r="R96" s="11">
        <v>14</v>
      </c>
      <c r="S96" s="11">
        <v>3776936</v>
      </c>
      <c r="T96" s="11">
        <v>1258983</v>
      </c>
      <c r="U96" s="18">
        <v>1258976</v>
      </c>
    </row>
    <row r="97" spans="2:21">
      <c r="B97" s="17">
        <v>925</v>
      </c>
      <c r="C97" s="11">
        <v>0</v>
      </c>
      <c r="D97" s="11">
        <v>0</v>
      </c>
      <c r="E97" s="11">
        <v>0</v>
      </c>
      <c r="F97" s="11">
        <v>0</v>
      </c>
      <c r="G97" s="18">
        <v>0</v>
      </c>
      <c r="I97" s="17">
        <v>925</v>
      </c>
      <c r="J97" s="11">
        <v>0</v>
      </c>
      <c r="K97" s="11">
        <v>0</v>
      </c>
      <c r="L97" s="11">
        <v>0</v>
      </c>
      <c r="M97" s="11">
        <v>0</v>
      </c>
      <c r="N97" s="18">
        <v>0</v>
      </c>
      <c r="P97" s="17">
        <v>925</v>
      </c>
      <c r="Q97" s="11">
        <v>0</v>
      </c>
      <c r="R97" s="11">
        <v>2</v>
      </c>
      <c r="S97" s="11">
        <v>1420371</v>
      </c>
      <c r="T97" s="11">
        <v>473458</v>
      </c>
      <c r="U97" s="18">
        <v>473457</v>
      </c>
    </row>
    <row r="98" spans="2:21">
      <c r="B98" s="17">
        <v>935</v>
      </c>
      <c r="C98" s="11">
        <v>0</v>
      </c>
      <c r="D98" s="11">
        <v>0</v>
      </c>
      <c r="E98" s="11">
        <v>0</v>
      </c>
      <c r="F98" s="11">
        <v>0</v>
      </c>
      <c r="G98" s="18">
        <v>0</v>
      </c>
      <c r="I98" s="17">
        <v>935</v>
      </c>
      <c r="J98" s="11">
        <v>0</v>
      </c>
      <c r="K98" s="11">
        <v>0</v>
      </c>
      <c r="L98" s="11">
        <v>0</v>
      </c>
      <c r="M98" s="11">
        <v>0</v>
      </c>
      <c r="N98" s="18">
        <v>0</v>
      </c>
      <c r="P98" s="17">
        <v>935</v>
      </c>
      <c r="Q98" s="11">
        <v>0</v>
      </c>
      <c r="R98" s="11">
        <v>0</v>
      </c>
      <c r="S98" s="11">
        <v>495136</v>
      </c>
      <c r="T98" s="11">
        <v>165045</v>
      </c>
      <c r="U98" s="18">
        <v>165045</v>
      </c>
    </row>
    <row r="99" spans="2:21">
      <c r="B99" s="17">
        <v>945</v>
      </c>
      <c r="C99" s="11">
        <v>0</v>
      </c>
      <c r="D99" s="11">
        <v>0</v>
      </c>
      <c r="E99" s="11">
        <v>0</v>
      </c>
      <c r="F99" s="11">
        <v>0</v>
      </c>
      <c r="G99" s="18">
        <v>0</v>
      </c>
      <c r="I99" s="17">
        <v>945</v>
      </c>
      <c r="J99" s="11">
        <v>0</v>
      </c>
      <c r="K99" s="11">
        <v>0</v>
      </c>
      <c r="L99" s="11">
        <v>0</v>
      </c>
      <c r="M99" s="11">
        <v>0</v>
      </c>
      <c r="N99" s="18">
        <v>0</v>
      </c>
      <c r="P99" s="17">
        <v>945</v>
      </c>
      <c r="Q99" s="11">
        <v>0</v>
      </c>
      <c r="R99" s="11">
        <v>0</v>
      </c>
      <c r="S99" s="11">
        <v>160015</v>
      </c>
      <c r="T99" s="11">
        <v>53338</v>
      </c>
      <c r="U99" s="18">
        <v>53338</v>
      </c>
    </row>
    <row r="100" spans="2:21">
      <c r="B100" s="17">
        <v>955</v>
      </c>
      <c r="C100" s="11">
        <v>0</v>
      </c>
      <c r="D100" s="11">
        <v>0</v>
      </c>
      <c r="E100" s="11">
        <v>0</v>
      </c>
      <c r="F100" s="11">
        <v>0</v>
      </c>
      <c r="G100" s="18">
        <v>0</v>
      </c>
      <c r="I100" s="17">
        <v>955</v>
      </c>
      <c r="J100" s="11">
        <v>0</v>
      </c>
      <c r="K100" s="11">
        <v>0</v>
      </c>
      <c r="L100" s="11">
        <v>0</v>
      </c>
      <c r="M100" s="11">
        <v>0</v>
      </c>
      <c r="N100" s="18">
        <v>0</v>
      </c>
      <c r="P100" s="17">
        <v>955</v>
      </c>
      <c r="Q100" s="11">
        <v>0</v>
      </c>
      <c r="R100" s="11">
        <v>0</v>
      </c>
      <c r="S100" s="11">
        <v>47955</v>
      </c>
      <c r="T100" s="11">
        <v>15985</v>
      </c>
      <c r="U100" s="18">
        <v>15985</v>
      </c>
    </row>
    <row r="101" spans="2:21">
      <c r="B101" s="17">
        <v>965</v>
      </c>
      <c r="C101" s="11">
        <v>0</v>
      </c>
      <c r="D101" s="11">
        <v>0</v>
      </c>
      <c r="E101" s="11">
        <v>0</v>
      </c>
      <c r="F101" s="11">
        <v>0</v>
      </c>
      <c r="G101" s="18">
        <v>0</v>
      </c>
      <c r="I101" s="17">
        <v>965</v>
      </c>
      <c r="J101" s="11">
        <v>0</v>
      </c>
      <c r="K101" s="11">
        <v>0</v>
      </c>
      <c r="L101" s="11">
        <v>0</v>
      </c>
      <c r="M101" s="11">
        <v>0</v>
      </c>
      <c r="N101" s="18">
        <v>0</v>
      </c>
      <c r="P101" s="17">
        <v>965</v>
      </c>
      <c r="Q101" s="11">
        <v>0</v>
      </c>
      <c r="R101" s="11">
        <v>0</v>
      </c>
      <c r="S101" s="11">
        <v>13333</v>
      </c>
      <c r="T101" s="11">
        <v>4444</v>
      </c>
      <c r="U101" s="18">
        <v>4444</v>
      </c>
    </row>
    <row r="102" spans="2:21">
      <c r="B102" s="17">
        <v>975</v>
      </c>
      <c r="C102" s="11">
        <v>0</v>
      </c>
      <c r="D102" s="11">
        <v>0</v>
      </c>
      <c r="E102" s="11">
        <v>0</v>
      </c>
      <c r="F102" s="11">
        <v>0</v>
      </c>
      <c r="G102" s="18">
        <v>0</v>
      </c>
      <c r="I102" s="17">
        <v>975</v>
      </c>
      <c r="J102" s="11">
        <v>0</v>
      </c>
      <c r="K102" s="11">
        <v>0</v>
      </c>
      <c r="L102" s="11">
        <v>0</v>
      </c>
      <c r="M102" s="11">
        <v>0</v>
      </c>
      <c r="N102" s="18">
        <v>0</v>
      </c>
      <c r="P102" s="17">
        <v>975</v>
      </c>
      <c r="Q102" s="11">
        <v>0</v>
      </c>
      <c r="R102" s="11">
        <v>0</v>
      </c>
      <c r="S102" s="11">
        <v>3441</v>
      </c>
      <c r="T102" s="11">
        <v>1147</v>
      </c>
      <c r="U102" s="18">
        <v>1147</v>
      </c>
    </row>
    <row r="103" spans="2:21">
      <c r="B103" s="17">
        <v>985</v>
      </c>
      <c r="C103" s="11">
        <v>0</v>
      </c>
      <c r="D103" s="11">
        <v>0</v>
      </c>
      <c r="E103" s="11">
        <v>0</v>
      </c>
      <c r="F103" s="11">
        <v>0</v>
      </c>
      <c r="G103" s="18">
        <v>0</v>
      </c>
      <c r="I103" s="17">
        <v>985</v>
      </c>
      <c r="J103" s="11">
        <v>0</v>
      </c>
      <c r="K103" s="11">
        <v>0</v>
      </c>
      <c r="L103" s="11">
        <v>0</v>
      </c>
      <c r="M103" s="11">
        <v>0</v>
      </c>
      <c r="N103" s="18">
        <v>0</v>
      </c>
      <c r="P103" s="17">
        <v>985</v>
      </c>
      <c r="Q103" s="11">
        <v>0</v>
      </c>
      <c r="R103" s="11">
        <v>0</v>
      </c>
      <c r="S103" s="11">
        <v>825</v>
      </c>
      <c r="T103" s="11">
        <v>275</v>
      </c>
      <c r="U103" s="18">
        <v>275</v>
      </c>
    </row>
    <row r="104" spans="2:21" ht="15.75" thickBot="1">
      <c r="B104" s="91">
        <v>995</v>
      </c>
      <c r="C104" s="40">
        <v>0</v>
      </c>
      <c r="D104" s="40">
        <v>0</v>
      </c>
      <c r="E104" s="40">
        <v>0</v>
      </c>
      <c r="F104" s="40">
        <v>0</v>
      </c>
      <c r="G104" s="92">
        <v>0</v>
      </c>
      <c r="I104" s="91">
        <v>995</v>
      </c>
      <c r="J104" s="40">
        <v>0</v>
      </c>
      <c r="K104" s="40">
        <v>0</v>
      </c>
      <c r="L104" s="40">
        <v>0</v>
      </c>
      <c r="M104" s="40">
        <v>0</v>
      </c>
      <c r="N104" s="92">
        <v>0</v>
      </c>
      <c r="P104" s="91">
        <v>995</v>
      </c>
      <c r="Q104" s="40">
        <v>0</v>
      </c>
      <c r="R104" s="40">
        <v>0</v>
      </c>
      <c r="S104" s="40">
        <v>184</v>
      </c>
      <c r="T104" s="40">
        <v>61</v>
      </c>
      <c r="U104" s="92">
        <v>61</v>
      </c>
    </row>
    <row r="105" spans="2:21" ht="15.75" thickBot="1"/>
    <row r="106" spans="2:21">
      <c r="B106" s="165" t="s">
        <v>1489</v>
      </c>
      <c r="C106" s="166"/>
      <c r="D106" s="166"/>
      <c r="E106" s="166"/>
      <c r="F106" s="166"/>
      <c r="G106" s="167"/>
      <c r="I106" s="165" t="s">
        <v>1490</v>
      </c>
      <c r="J106" s="166"/>
      <c r="K106" s="166"/>
      <c r="L106" s="166"/>
      <c r="M106" s="166"/>
      <c r="N106" s="167"/>
      <c r="P106" s="165" t="s">
        <v>1491</v>
      </c>
      <c r="Q106" s="166"/>
      <c r="R106" s="166"/>
      <c r="S106" s="166"/>
      <c r="T106" s="166"/>
      <c r="U106" s="167"/>
    </row>
    <row r="107" spans="2:21">
      <c r="B107" s="17" t="s">
        <v>1481</v>
      </c>
      <c r="C107" s="11"/>
      <c r="D107" s="11"/>
      <c r="E107" s="11"/>
      <c r="F107" s="11"/>
      <c r="G107" s="18"/>
      <c r="I107" s="17" t="s">
        <v>1481</v>
      </c>
      <c r="J107" s="11"/>
      <c r="K107" s="11"/>
      <c r="L107" s="11"/>
      <c r="M107" s="11"/>
      <c r="N107" s="18"/>
      <c r="P107" s="17" t="s">
        <v>1481</v>
      </c>
      <c r="Q107" s="11"/>
      <c r="R107" s="11"/>
      <c r="S107" s="11"/>
      <c r="T107" s="11"/>
      <c r="U107" s="18"/>
    </row>
    <row r="108" spans="2:21">
      <c r="B108" s="17" t="s">
        <v>1482</v>
      </c>
      <c r="C108" s="11" t="s">
        <v>1483</v>
      </c>
      <c r="D108" s="11" t="s">
        <v>1484</v>
      </c>
      <c r="E108" s="11" t="s">
        <v>1484</v>
      </c>
      <c r="F108" s="11" t="s">
        <v>1485</v>
      </c>
      <c r="G108" s="18" t="s">
        <v>1471</v>
      </c>
      <c r="I108" s="17" t="s">
        <v>1482</v>
      </c>
      <c r="J108" s="11" t="s">
        <v>1483</v>
      </c>
      <c r="K108" s="11" t="s">
        <v>1484</v>
      </c>
      <c r="L108" s="11" t="s">
        <v>1484</v>
      </c>
      <c r="M108" s="11" t="s">
        <v>1485</v>
      </c>
      <c r="N108" s="18" t="s">
        <v>1471</v>
      </c>
      <c r="P108" s="17" t="s">
        <v>1482</v>
      </c>
      <c r="Q108" s="11" t="s">
        <v>1483</v>
      </c>
      <c r="R108" s="11" t="s">
        <v>1484</v>
      </c>
      <c r="S108" s="11" t="s">
        <v>1484</v>
      </c>
      <c r="T108" s="11" t="s">
        <v>1485</v>
      </c>
      <c r="U108" s="18" t="s">
        <v>1471</v>
      </c>
    </row>
    <row r="109" spans="2:21">
      <c r="B109" s="17">
        <v>5</v>
      </c>
      <c r="C109" s="11">
        <v>0</v>
      </c>
      <c r="D109" s="11">
        <v>0</v>
      </c>
      <c r="E109" s="11">
        <v>0</v>
      </c>
      <c r="F109" s="11">
        <v>0</v>
      </c>
      <c r="G109" s="18">
        <v>0</v>
      </c>
      <c r="I109" s="17">
        <v>5</v>
      </c>
      <c r="J109" s="11">
        <v>0</v>
      </c>
      <c r="K109" s="11">
        <v>0</v>
      </c>
      <c r="L109" s="11">
        <v>0</v>
      </c>
      <c r="M109" s="11">
        <v>0</v>
      </c>
      <c r="N109" s="18">
        <v>0</v>
      </c>
      <c r="P109" s="17">
        <v>5</v>
      </c>
      <c r="Q109" s="11">
        <v>0</v>
      </c>
      <c r="R109" s="11">
        <v>0</v>
      </c>
      <c r="S109" s="11">
        <v>0</v>
      </c>
      <c r="T109" s="11">
        <v>0</v>
      </c>
      <c r="U109" s="18">
        <v>0</v>
      </c>
    </row>
    <row r="110" spans="2:21">
      <c r="B110" s="17">
        <v>15</v>
      </c>
      <c r="C110" s="11">
        <v>0</v>
      </c>
      <c r="D110" s="11">
        <v>0</v>
      </c>
      <c r="E110" s="11">
        <v>0</v>
      </c>
      <c r="F110" s="11">
        <v>0</v>
      </c>
      <c r="G110" s="18">
        <v>0</v>
      </c>
      <c r="I110" s="17">
        <v>15</v>
      </c>
      <c r="J110" s="11">
        <v>0</v>
      </c>
      <c r="K110" s="11">
        <v>0</v>
      </c>
      <c r="L110" s="11">
        <v>0</v>
      </c>
      <c r="M110" s="11">
        <v>0</v>
      </c>
      <c r="N110" s="18">
        <v>0</v>
      </c>
      <c r="P110" s="17">
        <v>15</v>
      </c>
      <c r="Q110" s="11">
        <v>0</v>
      </c>
      <c r="R110" s="11">
        <v>0</v>
      </c>
      <c r="S110" s="11">
        <v>129</v>
      </c>
      <c r="T110" s="11">
        <v>43</v>
      </c>
      <c r="U110" s="18">
        <v>43</v>
      </c>
    </row>
    <row r="111" spans="2:21">
      <c r="B111" s="17">
        <v>25</v>
      </c>
      <c r="C111" s="11">
        <v>0</v>
      </c>
      <c r="D111" s="11">
        <v>0</v>
      </c>
      <c r="E111" s="11">
        <v>0</v>
      </c>
      <c r="F111" s="11">
        <v>0</v>
      </c>
      <c r="G111" s="18">
        <v>0</v>
      </c>
      <c r="I111" s="17">
        <v>25</v>
      </c>
      <c r="J111" s="11">
        <v>0</v>
      </c>
      <c r="K111" s="11">
        <v>0</v>
      </c>
      <c r="L111" s="11">
        <v>164</v>
      </c>
      <c r="M111" s="11">
        <v>55</v>
      </c>
      <c r="N111" s="18">
        <v>55</v>
      </c>
      <c r="P111" s="17">
        <v>25</v>
      </c>
      <c r="Q111" s="11">
        <v>0</v>
      </c>
      <c r="R111" s="11">
        <v>0</v>
      </c>
      <c r="S111" s="11">
        <v>2076989</v>
      </c>
      <c r="T111" s="11">
        <v>692330</v>
      </c>
      <c r="U111" s="18">
        <v>692330</v>
      </c>
    </row>
    <row r="112" spans="2:21">
      <c r="B112" s="17">
        <v>35</v>
      </c>
      <c r="C112" s="11">
        <v>0</v>
      </c>
      <c r="D112" s="11">
        <v>0</v>
      </c>
      <c r="E112" s="11">
        <v>0</v>
      </c>
      <c r="F112" s="11">
        <v>0</v>
      </c>
      <c r="G112" s="18">
        <v>0</v>
      </c>
      <c r="I112" s="17">
        <v>35</v>
      </c>
      <c r="J112" s="11">
        <v>0</v>
      </c>
      <c r="K112" s="11">
        <v>260</v>
      </c>
      <c r="L112" s="11">
        <v>3264245920</v>
      </c>
      <c r="M112" s="11">
        <v>1088082060</v>
      </c>
      <c r="N112" s="18">
        <v>1088081930</v>
      </c>
      <c r="P112" s="17">
        <v>35</v>
      </c>
      <c r="Q112" s="11">
        <v>0</v>
      </c>
      <c r="R112" s="11">
        <v>0</v>
      </c>
      <c r="S112" s="11">
        <v>203643642</v>
      </c>
      <c r="T112" s="11">
        <v>67881214</v>
      </c>
      <c r="U112" s="18">
        <v>67881214</v>
      </c>
    </row>
    <row r="113" spans="2:21">
      <c r="B113" s="17">
        <v>45</v>
      </c>
      <c r="C113" s="11">
        <v>0</v>
      </c>
      <c r="D113" s="11">
        <v>0</v>
      </c>
      <c r="E113" s="11">
        <v>858554</v>
      </c>
      <c r="F113" s="11">
        <v>286185</v>
      </c>
      <c r="G113" s="18">
        <v>286185</v>
      </c>
      <c r="I113" s="17">
        <v>45</v>
      </c>
      <c r="J113" s="11">
        <v>0</v>
      </c>
      <c r="K113" s="11">
        <v>71649</v>
      </c>
      <c r="L113" s="11">
        <v>20751708331</v>
      </c>
      <c r="M113" s="11">
        <v>6917259993</v>
      </c>
      <c r="N113" s="18">
        <v>6917224169</v>
      </c>
      <c r="P113" s="17">
        <v>45</v>
      </c>
      <c r="Q113" s="11">
        <v>0</v>
      </c>
      <c r="R113" s="11">
        <v>364</v>
      </c>
      <c r="S113" s="11">
        <v>1447973427</v>
      </c>
      <c r="T113" s="11">
        <v>482657930</v>
      </c>
      <c r="U113" s="18">
        <v>482657748</v>
      </c>
    </row>
    <row r="114" spans="2:21">
      <c r="B114" s="17">
        <v>55</v>
      </c>
      <c r="C114" s="11">
        <v>5635</v>
      </c>
      <c r="D114" s="11">
        <v>0</v>
      </c>
      <c r="E114" s="11">
        <v>712594758</v>
      </c>
      <c r="F114" s="11">
        <v>237533464</v>
      </c>
      <c r="G114" s="18">
        <v>237530647</v>
      </c>
      <c r="I114" s="17">
        <v>55</v>
      </c>
      <c r="J114" s="11">
        <v>6</v>
      </c>
      <c r="K114" s="11">
        <v>9574925</v>
      </c>
      <c r="L114" s="11">
        <v>4467749924</v>
      </c>
      <c r="M114" s="11">
        <v>1492441619</v>
      </c>
      <c r="N114" s="18">
        <v>1487656721</v>
      </c>
      <c r="P114" s="17">
        <v>55</v>
      </c>
      <c r="Q114" s="11">
        <v>14770</v>
      </c>
      <c r="R114" s="11">
        <v>4331018</v>
      </c>
      <c r="S114" s="11">
        <v>3604937882</v>
      </c>
      <c r="T114" s="11">
        <v>1203094557</v>
      </c>
      <c r="U114" s="18">
        <v>1200922309</v>
      </c>
    </row>
    <row r="115" spans="2:21">
      <c r="B115" s="17">
        <v>65</v>
      </c>
      <c r="C115" s="11">
        <v>20814052</v>
      </c>
      <c r="D115" s="11">
        <v>18468</v>
      </c>
      <c r="E115" s="11">
        <v>299175530</v>
      </c>
      <c r="F115" s="11">
        <v>106669350</v>
      </c>
      <c r="G115" s="18">
        <v>96440113</v>
      </c>
      <c r="I115" s="17">
        <v>65</v>
      </c>
      <c r="J115" s="11">
        <v>7732988</v>
      </c>
      <c r="K115" s="11">
        <v>812334871</v>
      </c>
      <c r="L115" s="11">
        <v>50709694900</v>
      </c>
      <c r="M115" s="11">
        <v>17176587586</v>
      </c>
      <c r="N115" s="18">
        <v>16768162398</v>
      </c>
      <c r="P115" s="17">
        <v>65</v>
      </c>
      <c r="Q115" s="11">
        <v>168030636020</v>
      </c>
      <c r="R115" s="11">
        <v>3505292045</v>
      </c>
      <c r="S115" s="11">
        <v>20194160908</v>
      </c>
      <c r="T115" s="11">
        <v>63910029658</v>
      </c>
      <c r="U115" s="18">
        <v>52282741218</v>
      </c>
    </row>
    <row r="116" spans="2:21">
      <c r="B116" s="17">
        <v>75</v>
      </c>
      <c r="C116" s="11">
        <v>14585429433</v>
      </c>
      <c r="D116" s="11">
        <v>21298446999</v>
      </c>
      <c r="E116" s="11">
        <v>117272394</v>
      </c>
      <c r="F116" s="11">
        <v>12000382942</v>
      </c>
      <c r="G116" s="18">
        <v>6249597012</v>
      </c>
      <c r="I116" s="17">
        <v>75</v>
      </c>
      <c r="J116" s="11">
        <v>4945387467</v>
      </c>
      <c r="K116" s="11">
        <v>28174011273</v>
      </c>
      <c r="L116" s="11">
        <v>120395203727</v>
      </c>
      <c r="M116" s="11">
        <v>51171534156</v>
      </c>
      <c r="N116" s="18">
        <v>35255399410</v>
      </c>
      <c r="P116" s="17">
        <v>75</v>
      </c>
      <c r="Q116" s="11">
        <v>19363715803</v>
      </c>
      <c r="R116" s="11">
        <v>194132462909</v>
      </c>
      <c r="S116" s="11">
        <v>186751440720</v>
      </c>
      <c r="T116" s="11">
        <v>133415873144</v>
      </c>
      <c r="U116" s="18">
        <v>57065870763</v>
      </c>
    </row>
    <row r="117" spans="2:21">
      <c r="B117" s="17">
        <v>85</v>
      </c>
      <c r="C117" s="11">
        <v>256997151870</v>
      </c>
      <c r="D117" s="11">
        <v>198341390316</v>
      </c>
      <c r="E117" s="11">
        <v>3111827554</v>
      </c>
      <c r="F117" s="11">
        <v>152816789913</v>
      </c>
      <c r="G117" s="18">
        <v>76743743300</v>
      </c>
      <c r="I117" s="17">
        <v>85</v>
      </c>
      <c r="J117" s="11">
        <v>67426363218</v>
      </c>
      <c r="K117" s="11">
        <v>256119994973</v>
      </c>
      <c r="L117" s="11">
        <v>73658074494</v>
      </c>
      <c r="M117" s="11">
        <v>132401477562</v>
      </c>
      <c r="N117" s="18">
        <v>61885410826</v>
      </c>
      <c r="P117" s="17">
        <v>85</v>
      </c>
      <c r="Q117" s="11">
        <v>416015163986</v>
      </c>
      <c r="R117" s="11">
        <v>303077387630</v>
      </c>
      <c r="S117" s="11">
        <v>413480584290</v>
      </c>
      <c r="T117" s="11">
        <v>377524378635</v>
      </c>
      <c r="U117" s="18">
        <v>37230685712</v>
      </c>
    </row>
    <row r="118" spans="2:21">
      <c r="B118" s="17">
        <v>95</v>
      </c>
      <c r="C118" s="11">
        <v>135875128535</v>
      </c>
      <c r="D118" s="11">
        <v>136607520326</v>
      </c>
      <c r="E118" s="11">
        <v>195786931240</v>
      </c>
      <c r="F118" s="11">
        <v>156089860034</v>
      </c>
      <c r="G118" s="18">
        <v>19849661594</v>
      </c>
      <c r="I118" s="17">
        <v>95</v>
      </c>
      <c r="J118" s="11">
        <v>236137144968</v>
      </c>
      <c r="K118" s="11">
        <v>585978121587</v>
      </c>
      <c r="L118" s="11">
        <v>150975061422</v>
      </c>
      <c r="M118" s="11">
        <v>324363442659</v>
      </c>
      <c r="N118" s="18">
        <v>133097489698</v>
      </c>
      <c r="P118" s="17">
        <v>95</v>
      </c>
      <c r="Q118" s="11">
        <v>532925770706</v>
      </c>
      <c r="R118" s="11">
        <v>213754354790</v>
      </c>
      <c r="S118" s="11">
        <v>387244532712</v>
      </c>
      <c r="T118" s="11">
        <v>377974886069</v>
      </c>
      <c r="U118" s="18">
        <v>92253352145</v>
      </c>
    </row>
    <row r="119" spans="2:21">
      <c r="B119" s="17">
        <v>105</v>
      </c>
      <c r="C119" s="11">
        <v>162604369994</v>
      </c>
      <c r="D119" s="11">
        <v>158023377241</v>
      </c>
      <c r="E119" s="11">
        <v>210755832903</v>
      </c>
      <c r="F119" s="11">
        <v>177127860046</v>
      </c>
      <c r="G119" s="18">
        <v>16865910317</v>
      </c>
      <c r="I119" s="17">
        <v>105</v>
      </c>
      <c r="J119" s="11">
        <v>381339814603</v>
      </c>
      <c r="K119" s="11">
        <v>557435506562</v>
      </c>
      <c r="L119" s="11">
        <v>638870104034</v>
      </c>
      <c r="M119" s="11">
        <v>525881808399</v>
      </c>
      <c r="N119" s="18">
        <v>75998222335</v>
      </c>
      <c r="P119" s="17">
        <v>105</v>
      </c>
      <c r="Q119" s="11">
        <v>113684897600</v>
      </c>
      <c r="R119" s="11">
        <v>174797331301</v>
      </c>
      <c r="S119" s="11">
        <v>385020122343</v>
      </c>
      <c r="T119" s="11">
        <v>224500783748</v>
      </c>
      <c r="U119" s="18">
        <v>82175677536</v>
      </c>
    </row>
    <row r="120" spans="2:21">
      <c r="B120" s="17">
        <v>115</v>
      </c>
      <c r="C120" s="11">
        <v>233771568265</v>
      </c>
      <c r="D120" s="11">
        <v>273916760188</v>
      </c>
      <c r="E120" s="11">
        <v>180656319045</v>
      </c>
      <c r="F120" s="11">
        <v>229448215833</v>
      </c>
      <c r="G120" s="18">
        <v>27008615926</v>
      </c>
      <c r="I120" s="17">
        <v>115</v>
      </c>
      <c r="J120" s="11">
        <v>302596498911</v>
      </c>
      <c r="K120" s="11">
        <v>444915640078</v>
      </c>
      <c r="L120" s="11">
        <v>389505135787</v>
      </c>
      <c r="M120" s="11">
        <v>379005758259</v>
      </c>
      <c r="N120" s="18">
        <v>41418040280</v>
      </c>
      <c r="P120" s="17">
        <v>115</v>
      </c>
      <c r="Q120" s="11">
        <v>175779084452</v>
      </c>
      <c r="R120" s="11">
        <v>201655188029</v>
      </c>
      <c r="S120" s="11">
        <v>411625374834</v>
      </c>
      <c r="T120" s="11">
        <v>263019882439</v>
      </c>
      <c r="U120" s="18">
        <v>74677277806</v>
      </c>
    </row>
    <row r="121" spans="2:21">
      <c r="B121" s="17">
        <v>125</v>
      </c>
      <c r="C121" s="11">
        <v>218385026132</v>
      </c>
      <c r="D121" s="11">
        <v>231485628517</v>
      </c>
      <c r="E121" s="11">
        <v>301126001398</v>
      </c>
      <c r="F121" s="11">
        <v>250332218683</v>
      </c>
      <c r="G121" s="18">
        <v>25676920361</v>
      </c>
      <c r="I121" s="17">
        <v>125</v>
      </c>
      <c r="J121" s="11">
        <v>351672787809</v>
      </c>
      <c r="K121" s="11">
        <v>382434694564</v>
      </c>
      <c r="L121" s="11">
        <v>144736444927</v>
      </c>
      <c r="M121" s="11">
        <v>292947975767</v>
      </c>
      <c r="N121" s="18">
        <v>74635932214</v>
      </c>
      <c r="P121" s="17">
        <v>125</v>
      </c>
      <c r="Q121" s="11">
        <v>282281998328</v>
      </c>
      <c r="R121" s="11">
        <v>397879875236</v>
      </c>
      <c r="S121" s="11">
        <v>426664048271</v>
      </c>
      <c r="T121" s="11">
        <v>368941973945</v>
      </c>
      <c r="U121" s="18">
        <v>44119518299</v>
      </c>
    </row>
    <row r="122" spans="2:21">
      <c r="B122" s="17">
        <v>135</v>
      </c>
      <c r="C122" s="11">
        <v>224137093713</v>
      </c>
      <c r="D122" s="11">
        <v>115465579238</v>
      </c>
      <c r="E122" s="11">
        <v>217482107297</v>
      </c>
      <c r="F122" s="11">
        <v>185694926749</v>
      </c>
      <c r="G122" s="18">
        <v>35167187121</v>
      </c>
      <c r="I122" s="17">
        <v>135</v>
      </c>
      <c r="J122" s="11">
        <v>736257396310</v>
      </c>
      <c r="K122" s="11">
        <v>402876838809</v>
      </c>
      <c r="L122" s="11">
        <v>282834288018</v>
      </c>
      <c r="M122" s="11">
        <v>473989507712</v>
      </c>
      <c r="N122" s="18">
        <v>135635402879</v>
      </c>
      <c r="P122" s="17">
        <v>135</v>
      </c>
      <c r="Q122" s="11">
        <v>459686443510</v>
      </c>
      <c r="R122" s="11">
        <v>547614288298</v>
      </c>
      <c r="S122" s="11">
        <v>420989485916</v>
      </c>
      <c r="T122" s="11">
        <v>476096739241</v>
      </c>
      <c r="U122" s="18">
        <v>37463019540</v>
      </c>
    </row>
    <row r="123" spans="2:21">
      <c r="B123" s="17">
        <v>145</v>
      </c>
      <c r="C123" s="11">
        <v>196435723869</v>
      </c>
      <c r="D123" s="11">
        <v>88001540214</v>
      </c>
      <c r="E123" s="11">
        <v>144005655809</v>
      </c>
      <c r="F123" s="11">
        <v>142814306631</v>
      </c>
      <c r="G123" s="18">
        <v>31307919823</v>
      </c>
      <c r="I123" s="17">
        <v>145</v>
      </c>
      <c r="J123" s="11">
        <v>874934338071</v>
      </c>
      <c r="K123" s="11">
        <v>496676469837</v>
      </c>
      <c r="L123" s="11">
        <v>794494740334</v>
      </c>
      <c r="M123" s="11">
        <v>722035182748</v>
      </c>
      <c r="N123" s="18">
        <v>115047156034</v>
      </c>
      <c r="P123" s="17">
        <v>145</v>
      </c>
      <c r="Q123" s="11">
        <v>928174233486</v>
      </c>
      <c r="R123" s="11">
        <v>432999542482</v>
      </c>
      <c r="S123" s="11">
        <v>380959766305</v>
      </c>
      <c r="T123" s="11">
        <v>580711180758</v>
      </c>
      <c r="U123" s="18">
        <v>174379819488</v>
      </c>
    </row>
    <row r="124" spans="2:21">
      <c r="B124" s="17">
        <v>155</v>
      </c>
      <c r="C124" s="11">
        <v>115883752620</v>
      </c>
      <c r="D124" s="11">
        <v>116480249696</v>
      </c>
      <c r="E124" s="11">
        <v>141233111596</v>
      </c>
      <c r="F124" s="11">
        <v>124532371304</v>
      </c>
      <c r="G124" s="18">
        <v>8352145371</v>
      </c>
      <c r="I124" s="17">
        <v>155</v>
      </c>
      <c r="J124" s="11">
        <v>565909554826</v>
      </c>
      <c r="K124" s="11">
        <v>550108702095</v>
      </c>
      <c r="L124" s="11">
        <v>727996630100</v>
      </c>
      <c r="M124" s="11">
        <v>614671629007</v>
      </c>
      <c r="N124" s="18">
        <v>56845796213</v>
      </c>
      <c r="P124" s="17">
        <v>155</v>
      </c>
      <c r="Q124" s="11">
        <v>871153687962</v>
      </c>
      <c r="R124" s="11">
        <v>374184016644</v>
      </c>
      <c r="S124" s="11">
        <v>362923695928</v>
      </c>
      <c r="T124" s="11">
        <v>536087133511</v>
      </c>
      <c r="U124" s="18">
        <v>167564808994</v>
      </c>
    </row>
    <row r="125" spans="2:21">
      <c r="B125" s="17">
        <v>165</v>
      </c>
      <c r="C125" s="11">
        <v>72110945045</v>
      </c>
      <c r="D125" s="11">
        <v>181341069963</v>
      </c>
      <c r="E125" s="11">
        <v>104755527332</v>
      </c>
      <c r="F125" s="11">
        <v>119402514113</v>
      </c>
      <c r="G125" s="18">
        <v>32371312988</v>
      </c>
      <c r="I125" s="17">
        <v>165</v>
      </c>
      <c r="J125" s="11">
        <v>398169988345</v>
      </c>
      <c r="K125" s="11">
        <v>472353389909</v>
      </c>
      <c r="L125" s="11">
        <v>240958708695</v>
      </c>
      <c r="M125" s="11">
        <v>370494028983</v>
      </c>
      <c r="N125" s="18">
        <v>68216184953</v>
      </c>
      <c r="P125" s="17">
        <v>165</v>
      </c>
      <c r="Q125" s="11">
        <v>344747241549</v>
      </c>
      <c r="R125" s="11">
        <v>441110036604</v>
      </c>
      <c r="S125" s="11">
        <v>373322780992</v>
      </c>
      <c r="T125" s="11">
        <v>386393353049</v>
      </c>
      <c r="U125" s="18">
        <v>28574912996</v>
      </c>
    </row>
    <row r="126" spans="2:21">
      <c r="B126" s="17">
        <v>175</v>
      </c>
      <c r="C126" s="11">
        <v>66826352492</v>
      </c>
      <c r="D126" s="11">
        <v>213638691989</v>
      </c>
      <c r="E126" s="11">
        <v>37689325633</v>
      </c>
      <c r="F126" s="11">
        <v>106051456705</v>
      </c>
      <c r="G126" s="18">
        <v>54447226684</v>
      </c>
      <c r="I126" s="17">
        <v>175</v>
      </c>
      <c r="J126" s="11">
        <v>335896803255</v>
      </c>
      <c r="K126" s="11">
        <v>329451619492</v>
      </c>
      <c r="L126" s="11">
        <v>91235524831</v>
      </c>
      <c r="M126" s="11">
        <v>252194649193</v>
      </c>
      <c r="N126" s="18">
        <v>80501066007</v>
      </c>
      <c r="P126" s="17">
        <v>175</v>
      </c>
      <c r="Q126" s="11">
        <v>145559323505</v>
      </c>
      <c r="R126" s="11">
        <v>464497999764</v>
      </c>
      <c r="S126" s="11">
        <v>371203219868</v>
      </c>
      <c r="T126" s="11">
        <v>327086847712</v>
      </c>
      <c r="U126" s="18">
        <v>94675164858</v>
      </c>
    </row>
    <row r="127" spans="2:21">
      <c r="B127" s="17">
        <v>185</v>
      </c>
      <c r="C127" s="11">
        <v>79787878463</v>
      </c>
      <c r="D127" s="11">
        <v>162792549097</v>
      </c>
      <c r="E127" s="11">
        <v>11913062138</v>
      </c>
      <c r="F127" s="11">
        <v>84831163233</v>
      </c>
      <c r="G127" s="18">
        <v>43628090863</v>
      </c>
      <c r="I127" s="17">
        <v>185</v>
      </c>
      <c r="J127" s="11">
        <v>231801727855</v>
      </c>
      <c r="K127" s="11">
        <v>205022867388</v>
      </c>
      <c r="L127" s="11">
        <v>92507906386</v>
      </c>
      <c r="M127" s="11">
        <v>176444167210</v>
      </c>
      <c r="N127" s="18">
        <v>42674148118</v>
      </c>
      <c r="P127" s="17">
        <v>185</v>
      </c>
      <c r="Q127" s="11">
        <v>109582094201</v>
      </c>
      <c r="R127" s="11">
        <v>319737788748</v>
      </c>
      <c r="S127" s="11">
        <v>329687588912</v>
      </c>
      <c r="T127" s="11">
        <v>253002490620</v>
      </c>
      <c r="U127" s="18">
        <v>71767697499</v>
      </c>
    </row>
    <row r="128" spans="2:21">
      <c r="B128" s="17">
        <v>195</v>
      </c>
      <c r="C128" s="11">
        <v>97843937081</v>
      </c>
      <c r="D128" s="11">
        <v>84243298625</v>
      </c>
      <c r="E128" s="11">
        <v>9179101831</v>
      </c>
      <c r="F128" s="11">
        <v>63755445846</v>
      </c>
      <c r="G128" s="18">
        <v>27569169593</v>
      </c>
      <c r="I128" s="17">
        <v>195</v>
      </c>
      <c r="J128" s="11">
        <v>121272441578</v>
      </c>
      <c r="K128" s="11">
        <v>129938124559</v>
      </c>
      <c r="L128" s="11">
        <v>163336645084</v>
      </c>
      <c r="M128" s="11">
        <v>138182403740</v>
      </c>
      <c r="N128" s="18">
        <v>12823486377</v>
      </c>
      <c r="P128" s="17">
        <v>195</v>
      </c>
      <c r="Q128" s="11">
        <v>104940753870</v>
      </c>
      <c r="R128" s="11">
        <v>166767038861</v>
      </c>
      <c r="S128" s="11">
        <v>258178349376</v>
      </c>
      <c r="T128" s="11">
        <v>176628714036</v>
      </c>
      <c r="U128" s="18">
        <v>44509847776</v>
      </c>
    </row>
    <row r="129" spans="2:21">
      <c r="B129" s="17">
        <v>205</v>
      </c>
      <c r="C129" s="11">
        <v>109800806316</v>
      </c>
      <c r="D129" s="11">
        <v>31916774526</v>
      </c>
      <c r="E129" s="11">
        <v>22710527189</v>
      </c>
      <c r="F129" s="11">
        <v>54809369344</v>
      </c>
      <c r="G129" s="18">
        <v>27623856554</v>
      </c>
      <c r="I129" s="17">
        <v>205</v>
      </c>
      <c r="J129" s="11">
        <v>73090671666</v>
      </c>
      <c r="K129" s="11">
        <v>97654866613</v>
      </c>
      <c r="L129" s="11">
        <v>176659154063</v>
      </c>
      <c r="M129" s="11">
        <v>115801564114</v>
      </c>
      <c r="N129" s="18">
        <v>31244117361</v>
      </c>
      <c r="P129" s="17">
        <v>205</v>
      </c>
      <c r="Q129" s="11">
        <v>86349583689</v>
      </c>
      <c r="R129" s="11">
        <v>98990667256</v>
      </c>
      <c r="S129" s="11">
        <v>182563069904</v>
      </c>
      <c r="T129" s="11">
        <v>122634440283</v>
      </c>
      <c r="U129" s="18">
        <v>30185701552</v>
      </c>
    </row>
    <row r="130" spans="2:21">
      <c r="B130" s="17">
        <v>215</v>
      </c>
      <c r="C130" s="11">
        <v>98535040051</v>
      </c>
      <c r="D130" s="11">
        <v>10957304328</v>
      </c>
      <c r="E130" s="11">
        <v>84551831970</v>
      </c>
      <c r="F130" s="11">
        <v>64681392116</v>
      </c>
      <c r="G130" s="18">
        <v>27163644414</v>
      </c>
      <c r="I130" s="17">
        <v>215</v>
      </c>
      <c r="J130" s="11">
        <v>76062687575</v>
      </c>
      <c r="K130" s="11">
        <v>89564213229</v>
      </c>
      <c r="L130" s="11">
        <v>76685214940</v>
      </c>
      <c r="M130" s="11">
        <v>80770705248</v>
      </c>
      <c r="N130" s="18">
        <v>4400425057</v>
      </c>
      <c r="P130" s="17">
        <v>215</v>
      </c>
      <c r="Q130" s="11">
        <v>70642332054</v>
      </c>
      <c r="R130" s="11">
        <v>88463646705</v>
      </c>
      <c r="S130" s="11">
        <v>120194450101</v>
      </c>
      <c r="T130" s="11">
        <v>93100142953</v>
      </c>
      <c r="U130" s="18">
        <v>14491099841</v>
      </c>
    </row>
    <row r="131" spans="2:21">
      <c r="B131" s="17">
        <v>225</v>
      </c>
      <c r="C131" s="11">
        <v>63125304424</v>
      </c>
      <c r="D131" s="11">
        <v>4878842651</v>
      </c>
      <c r="E131" s="11">
        <v>175352561070</v>
      </c>
      <c r="F131" s="11">
        <v>81118902715</v>
      </c>
      <c r="G131" s="18">
        <v>50027157133</v>
      </c>
      <c r="I131" s="17">
        <v>225</v>
      </c>
      <c r="J131" s="11">
        <v>120432024643</v>
      </c>
      <c r="K131" s="11">
        <v>88641803360</v>
      </c>
      <c r="L131" s="11">
        <v>22565966583</v>
      </c>
      <c r="M131" s="11">
        <v>77213264862</v>
      </c>
      <c r="N131" s="18">
        <v>28823601147</v>
      </c>
      <c r="P131" s="17">
        <v>225</v>
      </c>
      <c r="Q131" s="11">
        <v>84587818411</v>
      </c>
      <c r="R131" s="11">
        <v>110192504903</v>
      </c>
      <c r="S131" s="11">
        <v>76217675511</v>
      </c>
      <c r="T131" s="11">
        <v>90332666275</v>
      </c>
      <c r="U131" s="18">
        <v>10219665940</v>
      </c>
    </row>
    <row r="132" spans="2:21">
      <c r="B132" s="17">
        <v>235</v>
      </c>
      <c r="C132" s="11">
        <v>31345131506</v>
      </c>
      <c r="D132" s="11">
        <v>3699934689</v>
      </c>
      <c r="E132" s="11">
        <v>129162649801</v>
      </c>
      <c r="F132" s="11">
        <v>54735905332</v>
      </c>
      <c r="G132" s="18">
        <v>38059468581</v>
      </c>
      <c r="I132" s="17">
        <v>235</v>
      </c>
      <c r="J132" s="11">
        <v>168799516392</v>
      </c>
      <c r="K132" s="11">
        <v>83067971948</v>
      </c>
      <c r="L132" s="11">
        <v>10862649965</v>
      </c>
      <c r="M132" s="11">
        <v>87576712768</v>
      </c>
      <c r="N132" s="18">
        <v>45648147104</v>
      </c>
      <c r="P132" s="17">
        <v>235</v>
      </c>
      <c r="Q132" s="11">
        <v>150427619853</v>
      </c>
      <c r="R132" s="11">
        <v>142068611300</v>
      </c>
      <c r="S132" s="11">
        <v>49351471110</v>
      </c>
      <c r="T132" s="11">
        <v>113949234088</v>
      </c>
      <c r="U132" s="18">
        <v>32388894662</v>
      </c>
    </row>
    <row r="133" spans="2:21">
      <c r="B133" s="17">
        <v>245</v>
      </c>
      <c r="C133" s="11">
        <v>15459685578</v>
      </c>
      <c r="D133" s="11">
        <v>4936118091</v>
      </c>
      <c r="E133" s="11">
        <v>41356602681</v>
      </c>
      <c r="F133" s="11">
        <v>20584135450</v>
      </c>
      <c r="G133" s="18">
        <v>10821397234</v>
      </c>
      <c r="I133" s="17">
        <v>245</v>
      </c>
      <c r="J133" s="11">
        <v>137497557303</v>
      </c>
      <c r="K133" s="11">
        <v>71340611020</v>
      </c>
      <c r="L133" s="11">
        <v>12900141993</v>
      </c>
      <c r="M133" s="11">
        <v>73912770105</v>
      </c>
      <c r="N133" s="18">
        <v>35991160847</v>
      </c>
      <c r="P133" s="17">
        <v>245</v>
      </c>
      <c r="Q133" s="11">
        <v>240210956056</v>
      </c>
      <c r="R133" s="11">
        <v>148378193379</v>
      </c>
      <c r="S133" s="11">
        <v>35587808637</v>
      </c>
      <c r="T133" s="11">
        <v>141392319357</v>
      </c>
      <c r="U133" s="18">
        <v>59172797640</v>
      </c>
    </row>
    <row r="134" spans="2:21">
      <c r="B134" s="17">
        <v>255</v>
      </c>
      <c r="C134" s="11">
        <v>9191536615</v>
      </c>
      <c r="D134" s="11">
        <v>9670152127</v>
      </c>
      <c r="E134" s="11">
        <v>9669610815</v>
      </c>
      <c r="F134" s="11">
        <v>9510433186</v>
      </c>
      <c r="G134" s="18">
        <v>159448362</v>
      </c>
      <c r="I134" s="17">
        <v>255</v>
      </c>
      <c r="J134" s="11">
        <v>68129625863</v>
      </c>
      <c r="K134" s="11">
        <v>59116223777</v>
      </c>
      <c r="L134" s="11">
        <v>27456409630</v>
      </c>
      <c r="M134" s="11">
        <v>51567419756</v>
      </c>
      <c r="N134" s="18">
        <v>12333098574</v>
      </c>
      <c r="P134" s="17">
        <v>255</v>
      </c>
      <c r="Q134" s="11">
        <v>182635123847</v>
      </c>
      <c r="R134" s="11">
        <v>116692164752</v>
      </c>
      <c r="S134" s="11">
        <v>30742035801</v>
      </c>
      <c r="T134" s="11">
        <v>110023108133</v>
      </c>
      <c r="U134" s="18">
        <v>43974366723</v>
      </c>
    </row>
    <row r="135" spans="2:21">
      <c r="B135" s="17">
        <v>265</v>
      </c>
      <c r="C135" s="11">
        <v>6718063875</v>
      </c>
      <c r="D135" s="11">
        <v>20205564508</v>
      </c>
      <c r="E135" s="11">
        <v>2676641264</v>
      </c>
      <c r="F135" s="11">
        <v>9866756549</v>
      </c>
      <c r="G135" s="18">
        <v>5299417788</v>
      </c>
      <c r="I135" s="17">
        <v>265</v>
      </c>
      <c r="J135" s="11">
        <v>32728276326</v>
      </c>
      <c r="K135" s="11">
        <v>50609991789</v>
      </c>
      <c r="L135" s="11">
        <v>57510052219</v>
      </c>
      <c r="M135" s="11">
        <v>46949440111</v>
      </c>
      <c r="N135" s="18">
        <v>7384303918</v>
      </c>
      <c r="P135" s="17">
        <v>265</v>
      </c>
      <c r="Q135" s="11">
        <v>47063826927</v>
      </c>
      <c r="R135" s="11">
        <v>73513313281</v>
      </c>
      <c r="S135" s="11">
        <v>31874641755</v>
      </c>
      <c r="T135" s="11">
        <v>50817260654</v>
      </c>
      <c r="U135" s="18">
        <v>12165674939</v>
      </c>
    </row>
    <row r="136" spans="2:21">
      <c r="B136" s="17">
        <v>275</v>
      </c>
      <c r="C136" s="11">
        <v>5640983404</v>
      </c>
      <c r="D136" s="11">
        <v>30873991181</v>
      </c>
      <c r="E136" s="11">
        <v>1170173668</v>
      </c>
      <c r="F136" s="11">
        <v>12561716084</v>
      </c>
      <c r="G136" s="18">
        <v>9246649832</v>
      </c>
      <c r="I136" s="17">
        <v>275</v>
      </c>
      <c r="J136" s="11">
        <v>26109870111</v>
      </c>
      <c r="K136" s="11">
        <v>46141982306</v>
      </c>
      <c r="L136" s="11">
        <v>81564910587</v>
      </c>
      <c r="M136" s="11">
        <v>51272254335</v>
      </c>
      <c r="N136" s="18">
        <v>16212702292</v>
      </c>
      <c r="P136" s="17">
        <v>275</v>
      </c>
      <c r="Q136" s="11">
        <v>4628369119</v>
      </c>
      <c r="R136" s="11">
        <v>41560149875</v>
      </c>
      <c r="S136" s="11">
        <v>36602070481</v>
      </c>
      <c r="T136" s="11">
        <v>27596863158</v>
      </c>
      <c r="U136" s="18">
        <v>11573092739</v>
      </c>
    </row>
    <row r="137" spans="2:21">
      <c r="B137" s="17">
        <v>285</v>
      </c>
      <c r="C137" s="11">
        <v>5268274067</v>
      </c>
      <c r="D137" s="11">
        <v>25557430715</v>
      </c>
      <c r="E137" s="11">
        <v>888652435</v>
      </c>
      <c r="F137" s="11">
        <v>10571452406</v>
      </c>
      <c r="G137" s="18">
        <v>7598901912</v>
      </c>
      <c r="I137" s="17">
        <v>285</v>
      </c>
      <c r="J137" s="11">
        <v>41639693100</v>
      </c>
      <c r="K137" s="11">
        <v>43796057115</v>
      </c>
      <c r="L137" s="11">
        <v>77024087264</v>
      </c>
      <c r="M137" s="11">
        <v>54153279160</v>
      </c>
      <c r="N137" s="18">
        <v>11452334172</v>
      </c>
      <c r="P137" s="17">
        <v>285</v>
      </c>
      <c r="Q137" s="11">
        <v>292745544</v>
      </c>
      <c r="R137" s="11">
        <v>23449603044</v>
      </c>
      <c r="S137" s="11">
        <v>41314799027</v>
      </c>
      <c r="T137" s="11">
        <v>21685715872</v>
      </c>
      <c r="U137" s="18">
        <v>11874843037</v>
      </c>
    </row>
    <row r="138" spans="2:21">
      <c r="B138" s="17">
        <v>295</v>
      </c>
      <c r="C138" s="11">
        <v>5544630506</v>
      </c>
      <c r="D138" s="11">
        <v>10726995976</v>
      </c>
      <c r="E138" s="11">
        <v>1123014111</v>
      </c>
      <c r="F138" s="11">
        <v>5798213531</v>
      </c>
      <c r="G138" s="18">
        <v>2775328520</v>
      </c>
      <c r="I138" s="17">
        <v>295</v>
      </c>
      <c r="J138" s="11">
        <v>96622344019</v>
      </c>
      <c r="K138" s="11">
        <v>40976305699</v>
      </c>
      <c r="L138" s="11">
        <v>59379665975</v>
      </c>
      <c r="M138" s="11">
        <v>65659438564</v>
      </c>
      <c r="N138" s="18">
        <v>16367621014</v>
      </c>
      <c r="P138" s="17">
        <v>295</v>
      </c>
      <c r="Q138" s="11">
        <v>25265472</v>
      </c>
      <c r="R138" s="11">
        <v>14334621770</v>
      </c>
      <c r="S138" s="11">
        <v>41189396796</v>
      </c>
      <c r="T138" s="11">
        <v>18516428013</v>
      </c>
      <c r="U138" s="18">
        <v>12065613046</v>
      </c>
    </row>
    <row r="139" spans="2:21">
      <c r="B139" s="17">
        <v>305</v>
      </c>
      <c r="C139" s="11">
        <v>6535672530</v>
      </c>
      <c r="D139" s="11">
        <v>2914405147</v>
      </c>
      <c r="E139" s="11">
        <v>2073818031</v>
      </c>
      <c r="F139" s="11">
        <v>3841298569</v>
      </c>
      <c r="G139" s="18">
        <v>1368866314</v>
      </c>
      <c r="I139" s="17">
        <v>305</v>
      </c>
      <c r="J139" s="11">
        <v>180446006791</v>
      </c>
      <c r="K139" s="11">
        <v>35850906415</v>
      </c>
      <c r="L139" s="11">
        <v>47294053735</v>
      </c>
      <c r="M139" s="11">
        <v>87863655647</v>
      </c>
      <c r="N139" s="18">
        <v>46408889999</v>
      </c>
      <c r="P139" s="17">
        <v>305</v>
      </c>
      <c r="Q139" s="11">
        <v>6163304</v>
      </c>
      <c r="R139" s="11">
        <v>10135053287</v>
      </c>
      <c r="S139" s="11">
        <v>33809748373</v>
      </c>
      <c r="T139" s="11">
        <v>14650321655</v>
      </c>
      <c r="U139" s="18">
        <v>10016009305</v>
      </c>
    </row>
    <row r="140" spans="2:21">
      <c r="B140" s="17">
        <v>315</v>
      </c>
      <c r="C140" s="11">
        <v>8124868508</v>
      </c>
      <c r="D140" s="11">
        <v>829136357</v>
      </c>
      <c r="E140" s="11">
        <v>4696130600</v>
      </c>
      <c r="F140" s="11">
        <v>4550045155</v>
      </c>
      <c r="G140" s="18">
        <v>2107362698</v>
      </c>
      <c r="I140" s="17">
        <v>315</v>
      </c>
      <c r="J140" s="11">
        <v>156124767565</v>
      </c>
      <c r="K140" s="11">
        <v>28611470045</v>
      </c>
      <c r="L140" s="11">
        <v>44763389394</v>
      </c>
      <c r="M140" s="11">
        <v>76499875668</v>
      </c>
      <c r="N140" s="18">
        <v>40084550980</v>
      </c>
      <c r="P140" s="17">
        <v>315</v>
      </c>
      <c r="Q140" s="11">
        <v>6476611</v>
      </c>
      <c r="R140" s="11">
        <v>8716567177</v>
      </c>
      <c r="S140" s="11">
        <v>22104128881</v>
      </c>
      <c r="T140" s="11">
        <v>10275724223</v>
      </c>
      <c r="U140" s="18">
        <v>6426502081</v>
      </c>
    </row>
    <row r="141" spans="2:21">
      <c r="B141" s="17">
        <v>325</v>
      </c>
      <c r="C141" s="11">
        <v>9714191993</v>
      </c>
      <c r="D141" s="11">
        <v>408838906</v>
      </c>
      <c r="E141" s="11">
        <v>10817625859</v>
      </c>
      <c r="F141" s="11">
        <v>6980218920</v>
      </c>
      <c r="G141" s="18">
        <v>3301094164</v>
      </c>
      <c r="I141" s="17">
        <v>325</v>
      </c>
      <c r="J141" s="11">
        <v>43654165800</v>
      </c>
      <c r="K141" s="11">
        <v>21135112661</v>
      </c>
      <c r="L141" s="11">
        <v>50612697004</v>
      </c>
      <c r="M141" s="11">
        <v>38467325155</v>
      </c>
      <c r="N141" s="18">
        <v>8895869483</v>
      </c>
      <c r="P141" s="17">
        <v>325</v>
      </c>
      <c r="Q141" s="11">
        <v>27562994</v>
      </c>
      <c r="R141" s="11">
        <v>9280365695</v>
      </c>
      <c r="S141" s="11">
        <v>11454562703</v>
      </c>
      <c r="T141" s="11">
        <v>6920830464</v>
      </c>
      <c r="U141" s="18">
        <v>3503314405</v>
      </c>
    </row>
    <row r="142" spans="2:21">
      <c r="B142" s="17">
        <v>335</v>
      </c>
      <c r="C142" s="11">
        <v>10153646337</v>
      </c>
      <c r="D142" s="11">
        <v>460341895</v>
      </c>
      <c r="E142" s="11">
        <v>21324916516</v>
      </c>
      <c r="F142" s="11">
        <v>10646301583</v>
      </c>
      <c r="G142" s="18">
        <v>6028118845</v>
      </c>
      <c r="I142" s="17">
        <v>335</v>
      </c>
      <c r="J142" s="11">
        <v>3339845389</v>
      </c>
      <c r="K142" s="11">
        <v>15233420729</v>
      </c>
      <c r="L142" s="11">
        <v>61617531342</v>
      </c>
      <c r="M142" s="11">
        <v>26730265820</v>
      </c>
      <c r="N142" s="18">
        <v>17778313149</v>
      </c>
      <c r="P142" s="17">
        <v>335</v>
      </c>
      <c r="Q142" s="11">
        <v>288917349</v>
      </c>
      <c r="R142" s="11">
        <v>11778479962</v>
      </c>
      <c r="S142" s="11">
        <v>4776153839</v>
      </c>
      <c r="T142" s="11">
        <v>5614517050</v>
      </c>
      <c r="U142" s="18">
        <v>3343134852</v>
      </c>
    </row>
    <row r="143" spans="2:21">
      <c r="B143" s="17">
        <v>345</v>
      </c>
      <c r="C143" s="11">
        <v>8382252295</v>
      </c>
      <c r="D143" s="11">
        <v>1085081865</v>
      </c>
      <c r="E143" s="11">
        <v>31258510328</v>
      </c>
      <c r="F143" s="11">
        <v>13575281496</v>
      </c>
      <c r="G143" s="18">
        <v>9089088889</v>
      </c>
      <c r="I143" s="17">
        <v>345</v>
      </c>
      <c r="J143" s="11">
        <v>68252372</v>
      </c>
      <c r="K143" s="11">
        <v>11560937306</v>
      </c>
      <c r="L143" s="11">
        <v>68703373579</v>
      </c>
      <c r="M143" s="11">
        <v>26777521086</v>
      </c>
      <c r="N143" s="18">
        <v>21223833162</v>
      </c>
      <c r="P143" s="17">
        <v>345</v>
      </c>
      <c r="Q143" s="11">
        <v>3658756083</v>
      </c>
      <c r="R143" s="11">
        <v>16212973692</v>
      </c>
      <c r="S143" s="11">
        <v>1649604642</v>
      </c>
      <c r="T143" s="11">
        <v>7173778139</v>
      </c>
      <c r="U143" s="18">
        <v>4556660494</v>
      </c>
    </row>
    <row r="144" spans="2:21">
      <c r="B144" s="17">
        <v>355</v>
      </c>
      <c r="C144" s="11">
        <v>4803572631</v>
      </c>
      <c r="D144" s="11">
        <v>3655879927</v>
      </c>
      <c r="E144" s="11">
        <v>30794961809</v>
      </c>
      <c r="F144" s="11">
        <v>13084804789</v>
      </c>
      <c r="G144" s="18">
        <v>8861274285</v>
      </c>
      <c r="I144" s="17">
        <v>355</v>
      </c>
      <c r="J144" s="11">
        <v>399823</v>
      </c>
      <c r="K144" s="11">
        <v>9915720161</v>
      </c>
      <c r="L144" s="11">
        <v>59059442104</v>
      </c>
      <c r="M144" s="11">
        <v>22991854029</v>
      </c>
      <c r="N144" s="18">
        <v>18259532456</v>
      </c>
      <c r="P144" s="17">
        <v>355</v>
      </c>
      <c r="Q144" s="11">
        <v>27869710499</v>
      </c>
      <c r="R144" s="11">
        <v>21344947746</v>
      </c>
      <c r="S144" s="11">
        <v>490625695</v>
      </c>
      <c r="T144" s="11">
        <v>16568427980</v>
      </c>
      <c r="U144" s="18">
        <v>8256612037</v>
      </c>
    </row>
    <row r="145" spans="2:21">
      <c r="B145" s="17">
        <v>365</v>
      </c>
      <c r="C145" s="11">
        <v>1626896544</v>
      </c>
      <c r="D145" s="11">
        <v>11001169804</v>
      </c>
      <c r="E145" s="11">
        <v>18929369670</v>
      </c>
      <c r="F145" s="11">
        <v>10519145339</v>
      </c>
      <c r="G145" s="18">
        <v>5000605122</v>
      </c>
      <c r="I145" s="17">
        <v>365</v>
      </c>
      <c r="J145" s="11">
        <v>769</v>
      </c>
      <c r="K145" s="11">
        <v>9914201067</v>
      </c>
      <c r="L145" s="11">
        <v>33715811729</v>
      </c>
      <c r="M145" s="11">
        <v>14543337855</v>
      </c>
      <c r="N145" s="18">
        <v>10004343352</v>
      </c>
      <c r="P145" s="17">
        <v>365</v>
      </c>
      <c r="Q145" s="11">
        <v>73735202869</v>
      </c>
      <c r="R145" s="11">
        <v>23798905934</v>
      </c>
      <c r="S145" s="11">
        <v>131375242</v>
      </c>
      <c r="T145" s="11">
        <v>32555161348</v>
      </c>
      <c r="U145" s="18">
        <v>21693968954</v>
      </c>
    </row>
    <row r="146" spans="2:21">
      <c r="B146" s="17">
        <v>375</v>
      </c>
      <c r="C146" s="11">
        <v>276189707</v>
      </c>
      <c r="D146" s="11">
        <v>20644207661</v>
      </c>
      <c r="E146" s="11">
        <v>6687119518</v>
      </c>
      <c r="F146" s="11">
        <v>9202505629</v>
      </c>
      <c r="G146" s="18">
        <v>6012747966</v>
      </c>
      <c r="I146" s="17">
        <v>375</v>
      </c>
      <c r="J146" s="11">
        <v>0</v>
      </c>
      <c r="K146" s="11">
        <v>11230639094</v>
      </c>
      <c r="L146" s="11">
        <v>11493493472</v>
      </c>
      <c r="M146" s="11">
        <v>7574710856</v>
      </c>
      <c r="N146" s="18">
        <v>3788115473</v>
      </c>
      <c r="P146" s="17">
        <v>375</v>
      </c>
      <c r="Q146" s="11">
        <v>47084599895</v>
      </c>
      <c r="R146" s="11">
        <v>20501171543</v>
      </c>
      <c r="S146" s="11">
        <v>33135978</v>
      </c>
      <c r="T146" s="11">
        <v>22539635805</v>
      </c>
      <c r="U146" s="18">
        <v>13620775389</v>
      </c>
    </row>
    <row r="147" spans="2:21">
      <c r="B147" s="17">
        <v>385</v>
      </c>
      <c r="C147" s="11">
        <v>20783898</v>
      </c>
      <c r="D147" s="11">
        <v>20760720955</v>
      </c>
      <c r="E147" s="11">
        <v>1189810383</v>
      </c>
      <c r="F147" s="11">
        <v>7323771746</v>
      </c>
      <c r="G147" s="18">
        <v>6726944794</v>
      </c>
      <c r="I147" s="17">
        <v>385</v>
      </c>
      <c r="J147" s="11">
        <v>0</v>
      </c>
      <c r="K147" s="11">
        <v>13314632267</v>
      </c>
      <c r="L147" s="11">
        <v>2217075077</v>
      </c>
      <c r="M147" s="11">
        <v>5177235781</v>
      </c>
      <c r="N147" s="18">
        <v>4118728430</v>
      </c>
      <c r="P147" s="17">
        <v>385</v>
      </c>
      <c r="Q147" s="11">
        <v>5978339304</v>
      </c>
      <c r="R147" s="11">
        <v>12966860854</v>
      </c>
      <c r="S147" s="11">
        <v>8197865</v>
      </c>
      <c r="T147" s="11">
        <v>6317799341</v>
      </c>
      <c r="U147" s="18">
        <v>3744692309</v>
      </c>
    </row>
    <row r="148" spans="2:21">
      <c r="B148" s="17">
        <v>395</v>
      </c>
      <c r="C148" s="11">
        <v>664551</v>
      </c>
      <c r="D148" s="11">
        <v>11621437781</v>
      </c>
      <c r="E148" s="11">
        <v>86697993</v>
      </c>
      <c r="F148" s="11">
        <v>3902933442</v>
      </c>
      <c r="G148" s="18">
        <v>3859332082</v>
      </c>
      <c r="I148" s="17">
        <v>395</v>
      </c>
      <c r="J148" s="11">
        <v>0</v>
      </c>
      <c r="K148" s="11">
        <v>14927513273</v>
      </c>
      <c r="L148" s="11">
        <v>241918959</v>
      </c>
      <c r="M148" s="11">
        <v>5056477411</v>
      </c>
      <c r="N148" s="18">
        <v>4936011985</v>
      </c>
      <c r="P148" s="17">
        <v>395</v>
      </c>
      <c r="Q148" s="11">
        <v>142998642</v>
      </c>
      <c r="R148" s="11">
        <v>5969513715</v>
      </c>
      <c r="S148" s="11">
        <v>2052681</v>
      </c>
      <c r="T148" s="11">
        <v>2038188346</v>
      </c>
      <c r="U148" s="18">
        <v>1966083739</v>
      </c>
    </row>
    <row r="149" spans="2:21">
      <c r="B149" s="17">
        <v>405</v>
      </c>
      <c r="C149" s="11">
        <v>9536</v>
      </c>
      <c r="D149" s="11">
        <v>4135962343</v>
      </c>
      <c r="E149" s="11">
        <v>1966877</v>
      </c>
      <c r="F149" s="11">
        <v>1379312919</v>
      </c>
      <c r="G149" s="18">
        <v>1378324828</v>
      </c>
      <c r="I149" s="17">
        <v>405</v>
      </c>
      <c r="J149" s="11">
        <v>0</v>
      </c>
      <c r="K149" s="11">
        <v>14385279208</v>
      </c>
      <c r="L149" s="11">
        <v>15640700</v>
      </c>
      <c r="M149" s="11">
        <v>4800306636</v>
      </c>
      <c r="N149" s="18">
        <v>4792488413</v>
      </c>
      <c r="P149" s="17">
        <v>405</v>
      </c>
      <c r="Q149" s="11">
        <v>682262</v>
      </c>
      <c r="R149" s="11">
        <v>2065885213</v>
      </c>
      <c r="S149" s="11">
        <v>530734</v>
      </c>
      <c r="T149" s="11">
        <v>689032736</v>
      </c>
      <c r="U149" s="18">
        <v>688426240</v>
      </c>
    </row>
    <row r="150" spans="2:21">
      <c r="B150" s="17">
        <v>415</v>
      </c>
      <c r="C150" s="11">
        <v>71</v>
      </c>
      <c r="D150" s="11">
        <v>1044484521</v>
      </c>
      <c r="E150" s="11">
        <v>10251</v>
      </c>
      <c r="F150" s="11">
        <v>348164948</v>
      </c>
      <c r="G150" s="18">
        <v>348159787</v>
      </c>
      <c r="I150" s="17">
        <v>415</v>
      </c>
      <c r="J150" s="11">
        <v>0</v>
      </c>
      <c r="K150" s="11">
        <v>11067036944</v>
      </c>
      <c r="L150" s="11">
        <v>648883</v>
      </c>
      <c r="M150" s="11">
        <v>3689228609</v>
      </c>
      <c r="N150" s="18">
        <v>3688904172</v>
      </c>
      <c r="P150" s="17">
        <v>415</v>
      </c>
      <c r="Q150" s="11">
        <v>751</v>
      </c>
      <c r="R150" s="11">
        <v>578552039</v>
      </c>
      <c r="S150" s="11">
        <v>143074</v>
      </c>
      <c r="T150" s="11">
        <v>192898622</v>
      </c>
      <c r="U150" s="18">
        <v>192826713</v>
      </c>
    </row>
    <row r="151" spans="2:21">
      <c r="B151" s="17">
        <v>425</v>
      </c>
      <c r="C151" s="11">
        <v>0</v>
      </c>
      <c r="D151" s="11">
        <v>186445434</v>
      </c>
      <c r="E151" s="11">
        <v>9</v>
      </c>
      <c r="F151" s="11">
        <v>62148481</v>
      </c>
      <c r="G151" s="18">
        <v>62148476</v>
      </c>
      <c r="I151" s="17">
        <v>425</v>
      </c>
      <c r="J151" s="11">
        <v>0</v>
      </c>
      <c r="K151" s="11">
        <v>6474452246</v>
      </c>
      <c r="L151" s="11">
        <v>19002</v>
      </c>
      <c r="M151" s="11">
        <v>2158157083</v>
      </c>
      <c r="N151" s="18">
        <v>2158147582</v>
      </c>
      <c r="P151" s="17">
        <v>425</v>
      </c>
      <c r="Q151" s="11">
        <v>0</v>
      </c>
      <c r="R151" s="11">
        <v>147415005</v>
      </c>
      <c r="S151" s="11">
        <v>40303</v>
      </c>
      <c r="T151" s="11">
        <v>49151769</v>
      </c>
      <c r="U151" s="18">
        <v>49131619</v>
      </c>
    </row>
    <row r="152" spans="2:21">
      <c r="B152" s="17">
        <v>435</v>
      </c>
      <c r="C152" s="11">
        <v>0</v>
      </c>
      <c r="D152" s="11">
        <v>20285289</v>
      </c>
      <c r="E152" s="11">
        <v>0</v>
      </c>
      <c r="F152" s="11">
        <v>6761763</v>
      </c>
      <c r="G152" s="18">
        <v>6761763</v>
      </c>
      <c r="I152" s="17">
        <v>435</v>
      </c>
      <c r="J152" s="11">
        <v>0</v>
      </c>
      <c r="K152" s="11">
        <v>2805542017</v>
      </c>
      <c r="L152" s="11">
        <v>431</v>
      </c>
      <c r="M152" s="11">
        <v>935180816</v>
      </c>
      <c r="N152" s="18">
        <v>935180601</v>
      </c>
      <c r="P152" s="17">
        <v>435</v>
      </c>
      <c r="Q152" s="11">
        <v>0</v>
      </c>
      <c r="R152" s="11">
        <v>40063188</v>
      </c>
      <c r="S152" s="11">
        <v>11842</v>
      </c>
      <c r="T152" s="11">
        <v>13358343</v>
      </c>
      <c r="U152" s="18">
        <v>13352423</v>
      </c>
    </row>
    <row r="153" spans="2:21">
      <c r="B153" s="17">
        <v>445</v>
      </c>
      <c r="C153" s="11">
        <v>0</v>
      </c>
      <c r="D153" s="11">
        <v>1035346</v>
      </c>
      <c r="E153" s="11">
        <v>0</v>
      </c>
      <c r="F153" s="11">
        <v>345115</v>
      </c>
      <c r="G153" s="18">
        <v>345115</v>
      </c>
      <c r="I153" s="17">
        <v>445</v>
      </c>
      <c r="J153" s="11">
        <v>0</v>
      </c>
      <c r="K153" s="11">
        <v>892543567</v>
      </c>
      <c r="L153" s="11">
        <v>8</v>
      </c>
      <c r="M153" s="11">
        <v>297514525</v>
      </c>
      <c r="N153" s="18">
        <v>297514521</v>
      </c>
      <c r="P153" s="17">
        <v>445</v>
      </c>
      <c r="Q153" s="11">
        <v>0</v>
      </c>
      <c r="R153" s="11">
        <v>13968793</v>
      </c>
      <c r="S153" s="11">
        <v>3618</v>
      </c>
      <c r="T153" s="11">
        <v>4657470</v>
      </c>
      <c r="U153" s="18">
        <v>4655661</v>
      </c>
    </row>
    <row r="154" spans="2:21">
      <c r="B154" s="17">
        <v>455</v>
      </c>
      <c r="C154" s="11">
        <v>0</v>
      </c>
      <c r="D154" s="11">
        <v>18173</v>
      </c>
      <c r="E154" s="11">
        <v>0</v>
      </c>
      <c r="F154" s="11">
        <v>6058</v>
      </c>
      <c r="G154" s="18">
        <v>6058</v>
      </c>
      <c r="I154" s="17">
        <v>455</v>
      </c>
      <c r="J154" s="11">
        <v>0</v>
      </c>
      <c r="K154" s="11">
        <v>209315494</v>
      </c>
      <c r="L154" s="11">
        <v>0</v>
      </c>
      <c r="M154" s="11">
        <v>69771832</v>
      </c>
      <c r="N154" s="18">
        <v>69771831</v>
      </c>
      <c r="P154" s="17">
        <v>455</v>
      </c>
      <c r="Q154" s="11">
        <v>0</v>
      </c>
      <c r="R154" s="11">
        <v>7412641</v>
      </c>
      <c r="S154" s="11">
        <v>1145</v>
      </c>
      <c r="T154" s="11">
        <v>2471262</v>
      </c>
      <c r="U154" s="18">
        <v>2470689</v>
      </c>
    </row>
    <row r="155" spans="2:21">
      <c r="B155" s="17">
        <v>465</v>
      </c>
      <c r="C155" s="11">
        <v>0</v>
      </c>
      <c r="D155" s="11">
        <v>82</v>
      </c>
      <c r="E155" s="11">
        <v>0</v>
      </c>
      <c r="F155" s="11">
        <v>27</v>
      </c>
      <c r="G155" s="18">
        <v>27</v>
      </c>
      <c r="I155" s="17">
        <v>465</v>
      </c>
      <c r="J155" s="11">
        <v>0</v>
      </c>
      <c r="K155" s="11">
        <v>36680836</v>
      </c>
      <c r="L155" s="11">
        <v>0</v>
      </c>
      <c r="M155" s="11">
        <v>12226945</v>
      </c>
      <c r="N155" s="18">
        <v>12226945</v>
      </c>
      <c r="P155" s="17">
        <v>465</v>
      </c>
      <c r="Q155" s="11">
        <v>0</v>
      </c>
      <c r="R155" s="11">
        <v>6629858</v>
      </c>
      <c r="S155" s="11">
        <v>375</v>
      </c>
      <c r="T155" s="11">
        <v>2210078</v>
      </c>
      <c r="U155" s="18">
        <v>2209890</v>
      </c>
    </row>
    <row r="156" spans="2:21">
      <c r="B156" s="17">
        <v>475</v>
      </c>
      <c r="C156" s="11">
        <v>0</v>
      </c>
      <c r="D156" s="11">
        <v>0</v>
      </c>
      <c r="E156" s="11">
        <v>0</v>
      </c>
      <c r="F156" s="11">
        <v>0</v>
      </c>
      <c r="G156" s="18">
        <v>0</v>
      </c>
      <c r="I156" s="17">
        <v>475</v>
      </c>
      <c r="J156" s="11">
        <v>0</v>
      </c>
      <c r="K156" s="11">
        <v>4905165</v>
      </c>
      <c r="L156" s="11">
        <v>0</v>
      </c>
      <c r="M156" s="11">
        <v>1635055</v>
      </c>
      <c r="N156" s="18">
        <v>1635055</v>
      </c>
      <c r="P156" s="17">
        <v>475</v>
      </c>
      <c r="Q156" s="11">
        <v>0</v>
      </c>
      <c r="R156" s="11">
        <v>9944749</v>
      </c>
      <c r="S156" s="11">
        <v>126</v>
      </c>
      <c r="T156" s="11">
        <v>3314958</v>
      </c>
      <c r="U156" s="18">
        <v>3314895</v>
      </c>
    </row>
    <row r="157" spans="2:21">
      <c r="B157" s="17">
        <v>485</v>
      </c>
      <c r="C157" s="11">
        <v>0</v>
      </c>
      <c r="D157" s="11">
        <v>0</v>
      </c>
      <c r="E157" s="11">
        <v>0</v>
      </c>
      <c r="F157" s="11">
        <v>0</v>
      </c>
      <c r="G157" s="18">
        <v>0</v>
      </c>
      <c r="I157" s="17">
        <v>485</v>
      </c>
      <c r="J157" s="11">
        <v>0</v>
      </c>
      <c r="K157" s="11">
        <v>514286</v>
      </c>
      <c r="L157" s="11">
        <v>0</v>
      </c>
      <c r="M157" s="11">
        <v>171429</v>
      </c>
      <c r="N157" s="18">
        <v>171429</v>
      </c>
      <c r="P157" s="17">
        <v>485</v>
      </c>
      <c r="Q157" s="11">
        <v>0</v>
      </c>
      <c r="R157" s="11">
        <v>22546403</v>
      </c>
      <c r="S157" s="11">
        <v>43</v>
      </c>
      <c r="T157" s="11">
        <v>7515482</v>
      </c>
      <c r="U157" s="18">
        <v>7515461</v>
      </c>
    </row>
    <row r="158" spans="2:21">
      <c r="B158" s="17">
        <v>495</v>
      </c>
      <c r="C158" s="11">
        <v>0</v>
      </c>
      <c r="D158" s="11">
        <v>0</v>
      </c>
      <c r="E158" s="11">
        <v>0</v>
      </c>
      <c r="F158" s="11">
        <v>0</v>
      </c>
      <c r="G158" s="18">
        <v>0</v>
      </c>
      <c r="I158" s="17">
        <v>495</v>
      </c>
      <c r="J158" s="11">
        <v>0</v>
      </c>
      <c r="K158" s="11">
        <v>43668</v>
      </c>
      <c r="L158" s="11">
        <v>0</v>
      </c>
      <c r="M158" s="11">
        <v>14556</v>
      </c>
      <c r="N158" s="18">
        <v>14556</v>
      </c>
      <c r="P158" s="17">
        <v>495</v>
      </c>
      <c r="Q158" s="11">
        <v>0</v>
      </c>
      <c r="R158" s="11">
        <v>66070353</v>
      </c>
      <c r="S158" s="11">
        <v>15</v>
      </c>
      <c r="T158" s="11">
        <v>22023456</v>
      </c>
      <c r="U158" s="18">
        <v>22023448</v>
      </c>
    </row>
    <row r="159" spans="2:21">
      <c r="B159" s="17">
        <v>505</v>
      </c>
      <c r="C159" s="11">
        <v>0</v>
      </c>
      <c r="D159" s="11">
        <v>0</v>
      </c>
      <c r="E159" s="11">
        <v>0</v>
      </c>
      <c r="F159" s="11">
        <v>0</v>
      </c>
      <c r="G159" s="18">
        <v>0</v>
      </c>
      <c r="I159" s="17">
        <v>505</v>
      </c>
      <c r="J159" s="11">
        <v>0</v>
      </c>
      <c r="K159" s="11">
        <v>3116</v>
      </c>
      <c r="L159" s="11">
        <v>0</v>
      </c>
      <c r="M159" s="11">
        <v>1039</v>
      </c>
      <c r="N159" s="18">
        <v>1039</v>
      </c>
      <c r="P159" s="17">
        <v>505</v>
      </c>
      <c r="Q159" s="11">
        <v>0</v>
      </c>
      <c r="R159" s="11">
        <v>213592629</v>
      </c>
      <c r="S159" s="11">
        <v>5</v>
      </c>
      <c r="T159" s="11">
        <v>71197545</v>
      </c>
      <c r="U159" s="18">
        <v>71197542</v>
      </c>
    </row>
    <row r="160" spans="2:21">
      <c r="B160" s="17">
        <v>515</v>
      </c>
      <c r="C160" s="11">
        <v>0</v>
      </c>
      <c r="D160" s="11">
        <v>0</v>
      </c>
      <c r="E160" s="11">
        <v>0</v>
      </c>
      <c r="F160" s="11">
        <v>0</v>
      </c>
      <c r="G160" s="18">
        <v>0</v>
      </c>
      <c r="I160" s="17">
        <v>515</v>
      </c>
      <c r="J160" s="11">
        <v>0</v>
      </c>
      <c r="K160" s="11">
        <v>195</v>
      </c>
      <c r="L160" s="11">
        <v>0</v>
      </c>
      <c r="M160" s="11">
        <v>65</v>
      </c>
      <c r="N160" s="18">
        <v>65</v>
      </c>
      <c r="P160" s="17">
        <v>515</v>
      </c>
      <c r="Q160" s="11">
        <v>0</v>
      </c>
      <c r="R160" s="11">
        <v>668719198</v>
      </c>
      <c r="S160" s="11">
        <v>2</v>
      </c>
      <c r="T160" s="11">
        <v>222906400</v>
      </c>
      <c r="U160" s="18">
        <v>222906399</v>
      </c>
    </row>
    <row r="161" spans="2:21">
      <c r="B161" s="17">
        <v>525</v>
      </c>
      <c r="C161" s="11">
        <v>0</v>
      </c>
      <c r="D161" s="11">
        <v>0</v>
      </c>
      <c r="E161" s="11">
        <v>0</v>
      </c>
      <c r="F161" s="11">
        <v>0</v>
      </c>
      <c r="G161" s="18">
        <v>0</v>
      </c>
      <c r="I161" s="17">
        <v>525</v>
      </c>
      <c r="J161" s="11">
        <v>0</v>
      </c>
      <c r="K161" s="11">
        <v>11</v>
      </c>
      <c r="L161" s="11">
        <v>0</v>
      </c>
      <c r="M161" s="11">
        <v>4</v>
      </c>
      <c r="N161" s="18">
        <v>4</v>
      </c>
      <c r="P161" s="17">
        <v>525</v>
      </c>
      <c r="Q161" s="11">
        <v>0</v>
      </c>
      <c r="R161" s="11">
        <v>1845998215</v>
      </c>
      <c r="S161" s="11">
        <v>0</v>
      </c>
      <c r="T161" s="11">
        <v>615332739</v>
      </c>
      <c r="U161" s="18">
        <v>615332738</v>
      </c>
    </row>
    <row r="162" spans="2:21">
      <c r="B162" s="17">
        <v>535</v>
      </c>
      <c r="C162" s="11">
        <v>0</v>
      </c>
      <c r="D162" s="11">
        <v>0</v>
      </c>
      <c r="E162" s="11">
        <v>0</v>
      </c>
      <c r="F162" s="11">
        <v>0</v>
      </c>
      <c r="G162" s="18">
        <v>0</v>
      </c>
      <c r="I162" s="17">
        <v>535</v>
      </c>
      <c r="J162" s="11">
        <v>0</v>
      </c>
      <c r="K162" s="11">
        <v>0</v>
      </c>
      <c r="L162" s="11">
        <v>0</v>
      </c>
      <c r="M162" s="11">
        <v>0</v>
      </c>
      <c r="N162" s="18">
        <v>0</v>
      </c>
      <c r="P162" s="17">
        <v>535</v>
      </c>
      <c r="Q162" s="11">
        <v>0</v>
      </c>
      <c r="R162" s="11">
        <v>4225371029</v>
      </c>
      <c r="S162" s="11">
        <v>0</v>
      </c>
      <c r="T162" s="11">
        <v>1408457010</v>
      </c>
      <c r="U162" s="18">
        <v>1408457010</v>
      </c>
    </row>
    <row r="163" spans="2:21">
      <c r="B163" s="17">
        <v>545</v>
      </c>
      <c r="C163" s="11">
        <v>0</v>
      </c>
      <c r="D163" s="11">
        <v>0</v>
      </c>
      <c r="E163" s="11">
        <v>0</v>
      </c>
      <c r="F163" s="11">
        <v>0</v>
      </c>
      <c r="G163" s="18">
        <v>0</v>
      </c>
      <c r="I163" s="17">
        <v>545</v>
      </c>
      <c r="J163" s="11">
        <v>0</v>
      </c>
      <c r="K163" s="11">
        <v>0</v>
      </c>
      <c r="L163" s="11">
        <v>0</v>
      </c>
      <c r="M163" s="11">
        <v>0</v>
      </c>
      <c r="N163" s="18">
        <v>0</v>
      </c>
      <c r="P163" s="17">
        <v>545</v>
      </c>
      <c r="Q163" s="11">
        <v>0</v>
      </c>
      <c r="R163" s="11">
        <v>7728649622</v>
      </c>
      <c r="S163" s="11">
        <v>0</v>
      </c>
      <c r="T163" s="11">
        <v>2576216541</v>
      </c>
      <c r="U163" s="18">
        <v>2576216541</v>
      </c>
    </row>
    <row r="164" spans="2:21">
      <c r="B164" s="17">
        <v>555</v>
      </c>
      <c r="C164" s="11">
        <v>0</v>
      </c>
      <c r="D164" s="11">
        <v>0</v>
      </c>
      <c r="E164" s="11">
        <v>0</v>
      </c>
      <c r="F164" s="11">
        <v>0</v>
      </c>
      <c r="G164" s="18">
        <v>0</v>
      </c>
      <c r="I164" s="17">
        <v>555</v>
      </c>
      <c r="J164" s="11">
        <v>0</v>
      </c>
      <c r="K164" s="11">
        <v>0</v>
      </c>
      <c r="L164" s="11">
        <v>0</v>
      </c>
      <c r="M164" s="11">
        <v>0</v>
      </c>
      <c r="N164" s="18">
        <v>0</v>
      </c>
      <c r="P164" s="17">
        <v>555</v>
      </c>
      <c r="Q164" s="11">
        <v>0</v>
      </c>
      <c r="R164" s="11">
        <v>11075178962</v>
      </c>
      <c r="S164" s="11">
        <v>0</v>
      </c>
      <c r="T164" s="11">
        <v>3691726321</v>
      </c>
      <c r="U164" s="18">
        <v>3691726321</v>
      </c>
    </row>
    <row r="165" spans="2:21">
      <c r="B165" s="17">
        <v>565</v>
      </c>
      <c r="C165" s="11">
        <v>0</v>
      </c>
      <c r="D165" s="11">
        <v>0</v>
      </c>
      <c r="E165" s="11">
        <v>0</v>
      </c>
      <c r="F165" s="11">
        <v>0</v>
      </c>
      <c r="G165" s="18">
        <v>0</v>
      </c>
      <c r="I165" s="17">
        <v>565</v>
      </c>
      <c r="J165" s="11">
        <v>0</v>
      </c>
      <c r="K165" s="11">
        <v>0</v>
      </c>
      <c r="L165" s="11">
        <v>0</v>
      </c>
      <c r="M165" s="11">
        <v>0</v>
      </c>
      <c r="N165" s="18">
        <v>0</v>
      </c>
      <c r="P165" s="17">
        <v>565</v>
      </c>
      <c r="Q165" s="11">
        <v>0</v>
      </c>
      <c r="R165" s="11">
        <v>12332373961</v>
      </c>
      <c r="S165" s="11">
        <v>0</v>
      </c>
      <c r="T165" s="11">
        <v>4110791320</v>
      </c>
      <c r="U165" s="18">
        <v>4110791320</v>
      </c>
    </row>
    <row r="166" spans="2:21">
      <c r="B166" s="17">
        <v>575</v>
      </c>
      <c r="C166" s="11">
        <v>0</v>
      </c>
      <c r="D166" s="11">
        <v>0</v>
      </c>
      <c r="E166" s="11">
        <v>0</v>
      </c>
      <c r="F166" s="11">
        <v>0</v>
      </c>
      <c r="G166" s="18">
        <v>0</v>
      </c>
      <c r="I166" s="17">
        <v>575</v>
      </c>
      <c r="J166" s="11">
        <v>0</v>
      </c>
      <c r="K166" s="11">
        <v>0</v>
      </c>
      <c r="L166" s="11">
        <v>0</v>
      </c>
      <c r="M166" s="11">
        <v>0</v>
      </c>
      <c r="N166" s="18">
        <v>0</v>
      </c>
      <c r="P166" s="17">
        <v>575</v>
      </c>
      <c r="Q166" s="11">
        <v>0</v>
      </c>
      <c r="R166" s="11">
        <v>10666726059</v>
      </c>
      <c r="S166" s="11">
        <v>0</v>
      </c>
      <c r="T166" s="11">
        <v>3555575353</v>
      </c>
      <c r="U166" s="18">
        <v>3555575353</v>
      </c>
    </row>
    <row r="167" spans="2:21">
      <c r="B167" s="17">
        <v>585</v>
      </c>
      <c r="C167" s="11">
        <v>0</v>
      </c>
      <c r="D167" s="11">
        <v>0</v>
      </c>
      <c r="E167" s="11">
        <v>0</v>
      </c>
      <c r="F167" s="11">
        <v>0</v>
      </c>
      <c r="G167" s="18">
        <v>0</v>
      </c>
      <c r="I167" s="17">
        <v>585</v>
      </c>
      <c r="J167" s="11">
        <v>0</v>
      </c>
      <c r="K167" s="11">
        <v>0</v>
      </c>
      <c r="L167" s="11">
        <v>0</v>
      </c>
      <c r="M167" s="11">
        <v>0</v>
      </c>
      <c r="N167" s="18">
        <v>0</v>
      </c>
      <c r="P167" s="17">
        <v>585</v>
      </c>
      <c r="Q167" s="11">
        <v>0</v>
      </c>
      <c r="R167" s="11">
        <v>7202471666</v>
      </c>
      <c r="S167" s="11">
        <v>0</v>
      </c>
      <c r="T167" s="11">
        <v>2400823889</v>
      </c>
      <c r="U167" s="18">
        <v>2400823889</v>
      </c>
    </row>
    <row r="168" spans="2:21">
      <c r="B168" s="17">
        <v>595</v>
      </c>
      <c r="C168" s="11">
        <v>0</v>
      </c>
      <c r="D168" s="11">
        <v>0</v>
      </c>
      <c r="E168" s="11">
        <v>0</v>
      </c>
      <c r="F168" s="11">
        <v>0</v>
      </c>
      <c r="G168" s="18">
        <v>0</v>
      </c>
      <c r="I168" s="17">
        <v>595</v>
      </c>
      <c r="J168" s="11">
        <v>0</v>
      </c>
      <c r="K168" s="11">
        <v>0</v>
      </c>
      <c r="L168" s="11">
        <v>0</v>
      </c>
      <c r="M168" s="11">
        <v>0</v>
      </c>
      <c r="N168" s="18">
        <v>0</v>
      </c>
      <c r="P168" s="17">
        <v>595</v>
      </c>
      <c r="Q168" s="11">
        <v>0</v>
      </c>
      <c r="R168" s="11">
        <v>3830341569</v>
      </c>
      <c r="S168" s="11">
        <v>0</v>
      </c>
      <c r="T168" s="11">
        <v>1276780523</v>
      </c>
      <c r="U168" s="18">
        <v>1276780523</v>
      </c>
    </row>
    <row r="169" spans="2:21">
      <c r="B169" s="17">
        <v>605</v>
      </c>
      <c r="C169" s="11">
        <v>0</v>
      </c>
      <c r="D169" s="11">
        <v>0</v>
      </c>
      <c r="E169" s="11">
        <v>0</v>
      </c>
      <c r="F169" s="11">
        <v>0</v>
      </c>
      <c r="G169" s="18">
        <v>0</v>
      </c>
      <c r="I169" s="17">
        <v>605</v>
      </c>
      <c r="J169" s="11">
        <v>0</v>
      </c>
      <c r="K169" s="11">
        <v>0</v>
      </c>
      <c r="L169" s="11">
        <v>0</v>
      </c>
      <c r="M169" s="11">
        <v>0</v>
      </c>
      <c r="N169" s="18">
        <v>0</v>
      </c>
      <c r="P169" s="17">
        <v>605</v>
      </c>
      <c r="Q169" s="11">
        <v>0</v>
      </c>
      <c r="R169" s="11">
        <v>1623183318</v>
      </c>
      <c r="S169" s="11">
        <v>0</v>
      </c>
      <c r="T169" s="11">
        <v>541061106</v>
      </c>
      <c r="U169" s="18">
        <v>541061106</v>
      </c>
    </row>
    <row r="170" spans="2:21">
      <c r="B170" s="17">
        <v>615</v>
      </c>
      <c r="C170" s="11">
        <v>0</v>
      </c>
      <c r="D170" s="11">
        <v>0</v>
      </c>
      <c r="E170" s="11">
        <v>0</v>
      </c>
      <c r="F170" s="11">
        <v>0</v>
      </c>
      <c r="G170" s="18">
        <v>0</v>
      </c>
      <c r="I170" s="17">
        <v>615</v>
      </c>
      <c r="J170" s="11">
        <v>0</v>
      </c>
      <c r="K170" s="11">
        <v>0</v>
      </c>
      <c r="L170" s="11">
        <v>0</v>
      </c>
      <c r="M170" s="11">
        <v>0</v>
      </c>
      <c r="N170" s="18">
        <v>0</v>
      </c>
      <c r="P170" s="17">
        <v>615</v>
      </c>
      <c r="Q170" s="11">
        <v>0</v>
      </c>
      <c r="R170" s="11">
        <v>555751690</v>
      </c>
      <c r="S170" s="11">
        <v>0</v>
      </c>
      <c r="T170" s="11">
        <v>185250563</v>
      </c>
      <c r="U170" s="18">
        <v>185250563</v>
      </c>
    </row>
    <row r="171" spans="2:21">
      <c r="B171" s="17">
        <v>625</v>
      </c>
      <c r="C171" s="11">
        <v>0</v>
      </c>
      <c r="D171" s="11">
        <v>0</v>
      </c>
      <c r="E171" s="11">
        <v>0</v>
      </c>
      <c r="F171" s="11">
        <v>0</v>
      </c>
      <c r="G171" s="18">
        <v>0</v>
      </c>
      <c r="I171" s="17">
        <v>625</v>
      </c>
      <c r="J171" s="11">
        <v>0</v>
      </c>
      <c r="K171" s="11">
        <v>0</v>
      </c>
      <c r="L171" s="11">
        <v>0</v>
      </c>
      <c r="M171" s="11">
        <v>0</v>
      </c>
      <c r="N171" s="18">
        <v>0</v>
      </c>
      <c r="P171" s="17">
        <v>625</v>
      </c>
      <c r="Q171" s="11">
        <v>0</v>
      </c>
      <c r="R171" s="11">
        <v>156141317</v>
      </c>
      <c r="S171" s="11">
        <v>0</v>
      </c>
      <c r="T171" s="11">
        <v>52047106</v>
      </c>
      <c r="U171" s="18">
        <v>52047106</v>
      </c>
    </row>
    <row r="172" spans="2:21">
      <c r="B172" s="17">
        <v>635</v>
      </c>
      <c r="C172" s="11">
        <v>0</v>
      </c>
      <c r="D172" s="11">
        <v>0</v>
      </c>
      <c r="E172" s="11">
        <v>0</v>
      </c>
      <c r="F172" s="11">
        <v>0</v>
      </c>
      <c r="G172" s="18">
        <v>0</v>
      </c>
      <c r="I172" s="17">
        <v>635</v>
      </c>
      <c r="J172" s="11">
        <v>0</v>
      </c>
      <c r="K172" s="11">
        <v>0</v>
      </c>
      <c r="L172" s="11">
        <v>0</v>
      </c>
      <c r="M172" s="11">
        <v>0</v>
      </c>
      <c r="N172" s="18">
        <v>0</v>
      </c>
      <c r="P172" s="17">
        <v>635</v>
      </c>
      <c r="Q172" s="11">
        <v>0</v>
      </c>
      <c r="R172" s="11">
        <v>36608264</v>
      </c>
      <c r="S172" s="11">
        <v>0</v>
      </c>
      <c r="T172" s="11">
        <v>12202755</v>
      </c>
      <c r="U172" s="18">
        <v>12202755</v>
      </c>
    </row>
    <row r="173" spans="2:21">
      <c r="B173" s="17">
        <v>645</v>
      </c>
      <c r="C173" s="11">
        <v>0</v>
      </c>
      <c r="D173" s="11">
        <v>0</v>
      </c>
      <c r="E173" s="11">
        <v>0</v>
      </c>
      <c r="F173" s="11">
        <v>0</v>
      </c>
      <c r="G173" s="18">
        <v>0</v>
      </c>
      <c r="I173" s="17">
        <v>645</v>
      </c>
      <c r="J173" s="11">
        <v>0</v>
      </c>
      <c r="K173" s="11">
        <v>0</v>
      </c>
      <c r="L173" s="11">
        <v>0</v>
      </c>
      <c r="M173" s="11">
        <v>0</v>
      </c>
      <c r="N173" s="18">
        <v>0</v>
      </c>
      <c r="P173" s="17">
        <v>645</v>
      </c>
      <c r="Q173" s="11">
        <v>0</v>
      </c>
      <c r="R173" s="11">
        <v>7290567</v>
      </c>
      <c r="S173" s="11">
        <v>0</v>
      </c>
      <c r="T173" s="11">
        <v>2430189</v>
      </c>
      <c r="U173" s="18">
        <v>2430189</v>
      </c>
    </row>
    <row r="174" spans="2:21">
      <c r="B174" s="17">
        <v>655</v>
      </c>
      <c r="C174" s="11">
        <v>0</v>
      </c>
      <c r="D174" s="11">
        <v>0</v>
      </c>
      <c r="E174" s="11">
        <v>0</v>
      </c>
      <c r="F174" s="11">
        <v>0</v>
      </c>
      <c r="G174" s="18">
        <v>0</v>
      </c>
      <c r="I174" s="17">
        <v>655</v>
      </c>
      <c r="J174" s="11">
        <v>0</v>
      </c>
      <c r="K174" s="11">
        <v>0</v>
      </c>
      <c r="L174" s="11">
        <v>0</v>
      </c>
      <c r="M174" s="11">
        <v>0</v>
      </c>
      <c r="N174" s="18">
        <v>0</v>
      </c>
      <c r="P174" s="17">
        <v>655</v>
      </c>
      <c r="Q174" s="11">
        <v>0</v>
      </c>
      <c r="R174" s="11">
        <v>1255982</v>
      </c>
      <c r="S174" s="11">
        <v>0</v>
      </c>
      <c r="T174" s="11">
        <v>418661</v>
      </c>
      <c r="U174" s="18">
        <v>418661</v>
      </c>
    </row>
    <row r="175" spans="2:21">
      <c r="B175" s="17">
        <v>665</v>
      </c>
      <c r="C175" s="11">
        <v>0</v>
      </c>
      <c r="D175" s="11">
        <v>0</v>
      </c>
      <c r="E175" s="11">
        <v>0</v>
      </c>
      <c r="F175" s="11">
        <v>0</v>
      </c>
      <c r="G175" s="18">
        <v>0</v>
      </c>
      <c r="I175" s="17">
        <v>665</v>
      </c>
      <c r="J175" s="11">
        <v>0</v>
      </c>
      <c r="K175" s="11">
        <v>0</v>
      </c>
      <c r="L175" s="11">
        <v>0</v>
      </c>
      <c r="M175" s="11">
        <v>0</v>
      </c>
      <c r="N175" s="18">
        <v>0</v>
      </c>
      <c r="P175" s="17">
        <v>665</v>
      </c>
      <c r="Q175" s="11">
        <v>0</v>
      </c>
      <c r="R175" s="11">
        <v>190631</v>
      </c>
      <c r="S175" s="11">
        <v>0</v>
      </c>
      <c r="T175" s="11">
        <v>63544</v>
      </c>
      <c r="U175" s="18">
        <v>63544</v>
      </c>
    </row>
    <row r="176" spans="2:21">
      <c r="B176" s="17">
        <v>675</v>
      </c>
      <c r="C176" s="11">
        <v>0</v>
      </c>
      <c r="D176" s="11">
        <v>0</v>
      </c>
      <c r="E176" s="11">
        <v>0</v>
      </c>
      <c r="F176" s="11">
        <v>0</v>
      </c>
      <c r="G176" s="18">
        <v>0</v>
      </c>
      <c r="I176" s="17">
        <v>675</v>
      </c>
      <c r="J176" s="11">
        <v>0</v>
      </c>
      <c r="K176" s="11">
        <v>0</v>
      </c>
      <c r="L176" s="11">
        <v>0</v>
      </c>
      <c r="M176" s="11">
        <v>0</v>
      </c>
      <c r="N176" s="18">
        <v>0</v>
      </c>
      <c r="P176" s="17">
        <v>675</v>
      </c>
      <c r="Q176" s="11">
        <v>0</v>
      </c>
      <c r="R176" s="11">
        <v>25951</v>
      </c>
      <c r="S176" s="11">
        <v>0</v>
      </c>
      <c r="T176" s="11">
        <v>8650</v>
      </c>
      <c r="U176" s="18">
        <v>8650</v>
      </c>
    </row>
    <row r="177" spans="2:21">
      <c r="B177" s="17">
        <v>685</v>
      </c>
      <c r="C177" s="11">
        <v>0</v>
      </c>
      <c r="D177" s="11">
        <v>0</v>
      </c>
      <c r="E177" s="11">
        <v>0</v>
      </c>
      <c r="F177" s="11">
        <v>0</v>
      </c>
      <c r="G177" s="18">
        <v>0</v>
      </c>
      <c r="I177" s="17">
        <v>685</v>
      </c>
      <c r="J177" s="11">
        <v>0</v>
      </c>
      <c r="K177" s="11">
        <v>0</v>
      </c>
      <c r="L177" s="11">
        <v>0</v>
      </c>
      <c r="M177" s="11">
        <v>0</v>
      </c>
      <c r="N177" s="18">
        <v>0</v>
      </c>
      <c r="P177" s="17">
        <v>685</v>
      </c>
      <c r="Q177" s="11">
        <v>0</v>
      </c>
      <c r="R177" s="11">
        <v>3223</v>
      </c>
      <c r="S177" s="11">
        <v>0</v>
      </c>
      <c r="T177" s="11">
        <v>1074</v>
      </c>
      <c r="U177" s="18">
        <v>1074</v>
      </c>
    </row>
    <row r="178" spans="2:21">
      <c r="B178" s="17">
        <v>695</v>
      </c>
      <c r="C178" s="11">
        <v>0</v>
      </c>
      <c r="D178" s="11">
        <v>0</v>
      </c>
      <c r="E178" s="11">
        <v>0</v>
      </c>
      <c r="F178" s="11">
        <v>0</v>
      </c>
      <c r="G178" s="18">
        <v>0</v>
      </c>
      <c r="I178" s="17">
        <v>695</v>
      </c>
      <c r="J178" s="11">
        <v>0</v>
      </c>
      <c r="K178" s="11">
        <v>0</v>
      </c>
      <c r="L178" s="11">
        <v>0</v>
      </c>
      <c r="M178" s="11">
        <v>0</v>
      </c>
      <c r="N178" s="18">
        <v>0</v>
      </c>
      <c r="P178" s="17">
        <v>695</v>
      </c>
      <c r="Q178" s="11">
        <v>0</v>
      </c>
      <c r="R178" s="11">
        <v>371</v>
      </c>
      <c r="S178" s="11">
        <v>0</v>
      </c>
      <c r="T178" s="11">
        <v>124</v>
      </c>
      <c r="U178" s="18">
        <v>124</v>
      </c>
    </row>
    <row r="179" spans="2:21">
      <c r="B179" s="17">
        <v>705</v>
      </c>
      <c r="C179" s="11">
        <v>0</v>
      </c>
      <c r="D179" s="11">
        <v>0</v>
      </c>
      <c r="E179" s="11">
        <v>0</v>
      </c>
      <c r="F179" s="11">
        <v>0</v>
      </c>
      <c r="G179" s="18">
        <v>0</v>
      </c>
      <c r="I179" s="17">
        <v>705</v>
      </c>
      <c r="J179" s="11">
        <v>0</v>
      </c>
      <c r="K179" s="11">
        <v>0</v>
      </c>
      <c r="L179" s="11">
        <v>0</v>
      </c>
      <c r="M179" s="11">
        <v>0</v>
      </c>
      <c r="N179" s="18">
        <v>0</v>
      </c>
      <c r="P179" s="17">
        <v>705</v>
      </c>
      <c r="Q179" s="11">
        <v>0</v>
      </c>
      <c r="R179" s="11">
        <v>40</v>
      </c>
      <c r="S179" s="11">
        <v>0</v>
      </c>
      <c r="T179" s="11">
        <v>13</v>
      </c>
      <c r="U179" s="18">
        <v>13</v>
      </c>
    </row>
    <row r="180" spans="2:21">
      <c r="B180" s="17">
        <v>715</v>
      </c>
      <c r="C180" s="11">
        <v>0</v>
      </c>
      <c r="D180" s="11">
        <v>0</v>
      </c>
      <c r="E180" s="11">
        <v>0</v>
      </c>
      <c r="F180" s="11">
        <v>0</v>
      </c>
      <c r="G180" s="18">
        <v>0</v>
      </c>
      <c r="I180" s="17">
        <v>715</v>
      </c>
      <c r="J180" s="11">
        <v>0</v>
      </c>
      <c r="K180" s="11">
        <v>0</v>
      </c>
      <c r="L180" s="11">
        <v>0</v>
      </c>
      <c r="M180" s="11">
        <v>0</v>
      </c>
      <c r="N180" s="18">
        <v>0</v>
      </c>
      <c r="P180" s="17">
        <v>715</v>
      </c>
      <c r="Q180" s="11">
        <v>0</v>
      </c>
      <c r="R180" s="11">
        <v>4</v>
      </c>
      <c r="S180" s="11">
        <v>0</v>
      </c>
      <c r="T180" s="11">
        <v>1</v>
      </c>
      <c r="U180" s="18">
        <v>1</v>
      </c>
    </row>
    <row r="181" spans="2:21">
      <c r="B181" s="17">
        <v>725</v>
      </c>
      <c r="C181" s="11">
        <v>0</v>
      </c>
      <c r="D181" s="11">
        <v>0</v>
      </c>
      <c r="E181" s="11">
        <v>0</v>
      </c>
      <c r="F181" s="11">
        <v>0</v>
      </c>
      <c r="G181" s="18">
        <v>0</v>
      </c>
      <c r="I181" s="17">
        <v>725</v>
      </c>
      <c r="J181" s="11">
        <v>0</v>
      </c>
      <c r="K181" s="11">
        <v>0</v>
      </c>
      <c r="L181" s="11">
        <v>0</v>
      </c>
      <c r="M181" s="11">
        <v>0</v>
      </c>
      <c r="N181" s="18">
        <v>0</v>
      </c>
      <c r="P181" s="17">
        <v>725</v>
      </c>
      <c r="Q181" s="11">
        <v>0</v>
      </c>
      <c r="R181" s="11">
        <v>0</v>
      </c>
      <c r="S181" s="11">
        <v>0</v>
      </c>
      <c r="T181" s="11">
        <v>0</v>
      </c>
      <c r="U181" s="18">
        <v>0</v>
      </c>
    </row>
    <row r="182" spans="2:21">
      <c r="B182" s="17">
        <v>735</v>
      </c>
      <c r="C182" s="11">
        <v>0</v>
      </c>
      <c r="D182" s="11">
        <v>0</v>
      </c>
      <c r="E182" s="11">
        <v>0</v>
      </c>
      <c r="F182" s="11">
        <v>0</v>
      </c>
      <c r="G182" s="18">
        <v>0</v>
      </c>
      <c r="I182" s="17">
        <v>735</v>
      </c>
      <c r="J182" s="11">
        <v>0</v>
      </c>
      <c r="K182" s="11">
        <v>0</v>
      </c>
      <c r="L182" s="11">
        <v>0</v>
      </c>
      <c r="M182" s="11">
        <v>0</v>
      </c>
      <c r="N182" s="18">
        <v>0</v>
      </c>
      <c r="P182" s="17">
        <v>735</v>
      </c>
      <c r="Q182" s="11">
        <v>0</v>
      </c>
      <c r="R182" s="11">
        <v>0</v>
      </c>
      <c r="S182" s="11">
        <v>0</v>
      </c>
      <c r="T182" s="11">
        <v>0</v>
      </c>
      <c r="U182" s="18">
        <v>0</v>
      </c>
    </row>
    <row r="183" spans="2:21">
      <c r="B183" s="17">
        <v>745</v>
      </c>
      <c r="C183" s="11">
        <v>0</v>
      </c>
      <c r="D183" s="11">
        <v>0</v>
      </c>
      <c r="E183" s="11">
        <v>0</v>
      </c>
      <c r="F183" s="11">
        <v>0</v>
      </c>
      <c r="G183" s="18">
        <v>0</v>
      </c>
      <c r="I183" s="17">
        <v>745</v>
      </c>
      <c r="J183" s="11">
        <v>0</v>
      </c>
      <c r="K183" s="11">
        <v>0</v>
      </c>
      <c r="L183" s="11">
        <v>0</v>
      </c>
      <c r="M183" s="11">
        <v>0</v>
      </c>
      <c r="N183" s="18">
        <v>0</v>
      </c>
      <c r="P183" s="17">
        <v>745</v>
      </c>
      <c r="Q183" s="11">
        <v>0</v>
      </c>
      <c r="R183" s="11">
        <v>0</v>
      </c>
      <c r="S183" s="11">
        <v>0</v>
      </c>
      <c r="T183" s="11">
        <v>0</v>
      </c>
      <c r="U183" s="18">
        <v>0</v>
      </c>
    </row>
    <row r="184" spans="2:21">
      <c r="B184" s="17">
        <v>755</v>
      </c>
      <c r="C184" s="11">
        <v>0</v>
      </c>
      <c r="D184" s="11">
        <v>0</v>
      </c>
      <c r="E184" s="11">
        <v>0</v>
      </c>
      <c r="F184" s="11">
        <v>0</v>
      </c>
      <c r="G184" s="18">
        <v>0</v>
      </c>
      <c r="I184" s="17">
        <v>755</v>
      </c>
      <c r="J184" s="11">
        <v>0</v>
      </c>
      <c r="K184" s="11">
        <v>0</v>
      </c>
      <c r="L184" s="11">
        <v>0</v>
      </c>
      <c r="M184" s="11">
        <v>0</v>
      </c>
      <c r="N184" s="18">
        <v>0</v>
      </c>
      <c r="P184" s="17">
        <v>755</v>
      </c>
      <c r="Q184" s="11">
        <v>0</v>
      </c>
      <c r="R184" s="11">
        <v>0</v>
      </c>
      <c r="S184" s="11">
        <v>0</v>
      </c>
      <c r="T184" s="11">
        <v>0</v>
      </c>
      <c r="U184" s="18">
        <v>0</v>
      </c>
    </row>
    <row r="185" spans="2:21">
      <c r="B185" s="89">
        <v>765</v>
      </c>
      <c r="C185" s="88">
        <v>0</v>
      </c>
      <c r="D185" s="88">
        <v>0</v>
      </c>
      <c r="E185" s="88">
        <v>0</v>
      </c>
      <c r="F185" s="88">
        <v>0</v>
      </c>
      <c r="G185" s="90">
        <v>0</v>
      </c>
      <c r="I185" s="89">
        <v>765</v>
      </c>
      <c r="J185" s="88">
        <v>0</v>
      </c>
      <c r="K185" s="88">
        <v>0</v>
      </c>
      <c r="L185" s="88">
        <v>0</v>
      </c>
      <c r="M185" s="88">
        <v>0</v>
      </c>
      <c r="N185" s="90">
        <v>0</v>
      </c>
      <c r="P185" s="89">
        <v>765</v>
      </c>
      <c r="Q185" s="88">
        <v>0</v>
      </c>
      <c r="R185" s="88">
        <v>0</v>
      </c>
      <c r="S185" s="88">
        <v>0</v>
      </c>
      <c r="T185" s="88">
        <v>0</v>
      </c>
      <c r="U185" s="90">
        <v>0</v>
      </c>
    </row>
    <row r="186" spans="2:21">
      <c r="B186" s="89">
        <v>775</v>
      </c>
      <c r="C186" s="88">
        <v>0</v>
      </c>
      <c r="D186" s="88">
        <v>0</v>
      </c>
      <c r="E186" s="88">
        <v>0</v>
      </c>
      <c r="F186" s="88">
        <v>0</v>
      </c>
      <c r="G186" s="90">
        <v>0</v>
      </c>
      <c r="I186" s="89">
        <v>775</v>
      </c>
      <c r="J186" s="88">
        <v>0</v>
      </c>
      <c r="K186" s="88">
        <v>0</v>
      </c>
      <c r="L186" s="88">
        <v>0</v>
      </c>
      <c r="M186" s="88">
        <v>0</v>
      </c>
      <c r="N186" s="90">
        <v>0</v>
      </c>
      <c r="P186" s="89">
        <v>775</v>
      </c>
      <c r="Q186" s="88">
        <v>0</v>
      </c>
      <c r="R186" s="88">
        <v>0</v>
      </c>
      <c r="S186" s="88">
        <v>0</v>
      </c>
      <c r="T186" s="88">
        <v>0</v>
      </c>
      <c r="U186" s="90">
        <v>0</v>
      </c>
    </row>
    <row r="187" spans="2:21">
      <c r="B187" s="17">
        <v>785</v>
      </c>
      <c r="C187" s="11">
        <v>0</v>
      </c>
      <c r="D187" s="11">
        <v>0</v>
      </c>
      <c r="E187" s="11">
        <v>0</v>
      </c>
      <c r="F187" s="11">
        <v>0</v>
      </c>
      <c r="G187" s="18">
        <v>0</v>
      </c>
      <c r="I187" s="17">
        <v>785</v>
      </c>
      <c r="J187" s="11">
        <v>0</v>
      </c>
      <c r="K187" s="11">
        <v>0</v>
      </c>
      <c r="L187" s="11">
        <v>0</v>
      </c>
      <c r="M187" s="11">
        <v>0</v>
      </c>
      <c r="N187" s="18">
        <v>0</v>
      </c>
      <c r="P187" s="17">
        <v>785</v>
      </c>
      <c r="Q187" s="11">
        <v>0</v>
      </c>
      <c r="R187" s="11">
        <v>0</v>
      </c>
      <c r="S187" s="11">
        <v>0</v>
      </c>
      <c r="T187" s="11">
        <v>0</v>
      </c>
      <c r="U187" s="18">
        <v>0</v>
      </c>
    </row>
    <row r="188" spans="2:21">
      <c r="B188" s="17">
        <v>795</v>
      </c>
      <c r="C188" s="11">
        <v>0</v>
      </c>
      <c r="D188" s="11">
        <v>0</v>
      </c>
      <c r="E188" s="11">
        <v>0</v>
      </c>
      <c r="F188" s="11">
        <v>0</v>
      </c>
      <c r="G188" s="18">
        <v>0</v>
      </c>
      <c r="I188" s="17">
        <v>795</v>
      </c>
      <c r="J188" s="11">
        <v>0</v>
      </c>
      <c r="K188" s="11">
        <v>0</v>
      </c>
      <c r="L188" s="11">
        <v>0</v>
      </c>
      <c r="M188" s="11">
        <v>0</v>
      </c>
      <c r="N188" s="18">
        <v>0</v>
      </c>
      <c r="P188" s="17">
        <v>795</v>
      </c>
      <c r="Q188" s="11">
        <v>0</v>
      </c>
      <c r="R188" s="11">
        <v>0</v>
      </c>
      <c r="S188" s="11">
        <v>0</v>
      </c>
      <c r="T188" s="11">
        <v>0</v>
      </c>
      <c r="U188" s="18">
        <v>0</v>
      </c>
    </row>
    <row r="189" spans="2:21">
      <c r="B189" s="17">
        <v>805</v>
      </c>
      <c r="C189" s="11">
        <v>0</v>
      </c>
      <c r="D189" s="11">
        <v>0</v>
      </c>
      <c r="E189" s="11">
        <v>0</v>
      </c>
      <c r="F189" s="11">
        <v>0</v>
      </c>
      <c r="G189" s="18">
        <v>0</v>
      </c>
      <c r="I189" s="17">
        <v>805</v>
      </c>
      <c r="J189" s="11">
        <v>0</v>
      </c>
      <c r="K189" s="11">
        <v>0</v>
      </c>
      <c r="L189" s="11">
        <v>0</v>
      </c>
      <c r="M189" s="11">
        <v>0</v>
      </c>
      <c r="N189" s="18">
        <v>0</v>
      </c>
      <c r="P189" s="17">
        <v>805</v>
      </c>
      <c r="Q189" s="11">
        <v>0</v>
      </c>
      <c r="R189" s="11">
        <v>0</v>
      </c>
      <c r="S189" s="11">
        <v>0</v>
      </c>
      <c r="T189" s="11">
        <v>0</v>
      </c>
      <c r="U189" s="18">
        <v>0</v>
      </c>
    </row>
    <row r="190" spans="2:21">
      <c r="B190" s="17">
        <v>815</v>
      </c>
      <c r="C190" s="11">
        <v>0</v>
      </c>
      <c r="D190" s="11">
        <v>0</v>
      </c>
      <c r="E190" s="11">
        <v>0</v>
      </c>
      <c r="F190" s="11">
        <v>0</v>
      </c>
      <c r="G190" s="18">
        <v>0</v>
      </c>
      <c r="I190" s="17">
        <v>815</v>
      </c>
      <c r="J190" s="11">
        <v>0</v>
      </c>
      <c r="K190" s="11">
        <v>0</v>
      </c>
      <c r="L190" s="11">
        <v>0</v>
      </c>
      <c r="M190" s="11">
        <v>0</v>
      </c>
      <c r="N190" s="18">
        <v>0</v>
      </c>
      <c r="P190" s="17">
        <v>815</v>
      </c>
      <c r="Q190" s="11">
        <v>0</v>
      </c>
      <c r="R190" s="11">
        <v>0</v>
      </c>
      <c r="S190" s="11">
        <v>0</v>
      </c>
      <c r="T190" s="11">
        <v>0</v>
      </c>
      <c r="U190" s="18">
        <v>0</v>
      </c>
    </row>
    <row r="191" spans="2:21">
      <c r="B191" s="17">
        <v>825</v>
      </c>
      <c r="C191" s="11">
        <v>0</v>
      </c>
      <c r="D191" s="11">
        <v>0</v>
      </c>
      <c r="E191" s="11">
        <v>0</v>
      </c>
      <c r="F191" s="11">
        <v>0</v>
      </c>
      <c r="G191" s="18">
        <v>0</v>
      </c>
      <c r="I191" s="17">
        <v>825</v>
      </c>
      <c r="J191" s="11">
        <v>0</v>
      </c>
      <c r="K191" s="11">
        <v>0</v>
      </c>
      <c r="L191" s="11">
        <v>0</v>
      </c>
      <c r="M191" s="11">
        <v>0</v>
      </c>
      <c r="N191" s="18">
        <v>0</v>
      </c>
      <c r="P191" s="17">
        <v>825</v>
      </c>
      <c r="Q191" s="11">
        <v>0</v>
      </c>
      <c r="R191" s="11">
        <v>0</v>
      </c>
      <c r="S191" s="11">
        <v>0</v>
      </c>
      <c r="T191" s="11">
        <v>0</v>
      </c>
      <c r="U191" s="18">
        <v>0</v>
      </c>
    </row>
    <row r="192" spans="2:21">
      <c r="B192" s="17">
        <v>835</v>
      </c>
      <c r="C192" s="11">
        <v>0</v>
      </c>
      <c r="D192" s="11">
        <v>0</v>
      </c>
      <c r="E192" s="11">
        <v>0</v>
      </c>
      <c r="F192" s="11">
        <v>0</v>
      </c>
      <c r="G192" s="18">
        <v>0</v>
      </c>
      <c r="I192" s="17">
        <v>835</v>
      </c>
      <c r="J192" s="11">
        <v>0</v>
      </c>
      <c r="K192" s="11">
        <v>0</v>
      </c>
      <c r="L192" s="11">
        <v>0</v>
      </c>
      <c r="M192" s="11">
        <v>0</v>
      </c>
      <c r="N192" s="18">
        <v>0</v>
      </c>
      <c r="P192" s="17">
        <v>835</v>
      </c>
      <c r="Q192" s="11">
        <v>0</v>
      </c>
      <c r="R192" s="11">
        <v>0</v>
      </c>
      <c r="S192" s="11">
        <v>0</v>
      </c>
      <c r="T192" s="11">
        <v>0</v>
      </c>
      <c r="U192" s="18">
        <v>0</v>
      </c>
    </row>
    <row r="193" spans="2:21">
      <c r="B193" s="17">
        <v>845</v>
      </c>
      <c r="C193" s="11">
        <v>0</v>
      </c>
      <c r="D193" s="11">
        <v>0</v>
      </c>
      <c r="E193" s="11">
        <v>0</v>
      </c>
      <c r="F193" s="11">
        <v>0</v>
      </c>
      <c r="G193" s="18">
        <v>0</v>
      </c>
      <c r="I193" s="17">
        <v>845</v>
      </c>
      <c r="J193" s="11">
        <v>0</v>
      </c>
      <c r="K193" s="11">
        <v>0</v>
      </c>
      <c r="L193" s="11">
        <v>0</v>
      </c>
      <c r="M193" s="11">
        <v>0</v>
      </c>
      <c r="N193" s="18">
        <v>0</v>
      </c>
      <c r="P193" s="17">
        <v>845</v>
      </c>
      <c r="Q193" s="11">
        <v>0</v>
      </c>
      <c r="R193" s="11">
        <v>0</v>
      </c>
      <c r="S193" s="11">
        <v>0</v>
      </c>
      <c r="T193" s="11">
        <v>0</v>
      </c>
      <c r="U193" s="18">
        <v>0</v>
      </c>
    </row>
    <row r="194" spans="2:21">
      <c r="B194" s="17">
        <v>855</v>
      </c>
      <c r="C194" s="11">
        <v>0</v>
      </c>
      <c r="D194" s="11">
        <v>0</v>
      </c>
      <c r="E194" s="11">
        <v>0</v>
      </c>
      <c r="F194" s="11">
        <v>0</v>
      </c>
      <c r="G194" s="18">
        <v>0</v>
      </c>
      <c r="I194" s="17">
        <v>855</v>
      </c>
      <c r="J194" s="11">
        <v>0</v>
      </c>
      <c r="K194" s="11">
        <v>0</v>
      </c>
      <c r="L194" s="11">
        <v>0</v>
      </c>
      <c r="M194" s="11">
        <v>0</v>
      </c>
      <c r="N194" s="18">
        <v>0</v>
      </c>
      <c r="P194" s="17">
        <v>855</v>
      </c>
      <c r="Q194" s="11">
        <v>0</v>
      </c>
      <c r="R194" s="11">
        <v>0</v>
      </c>
      <c r="S194" s="11">
        <v>0</v>
      </c>
      <c r="T194" s="11">
        <v>0</v>
      </c>
      <c r="U194" s="18">
        <v>0</v>
      </c>
    </row>
    <row r="195" spans="2:21">
      <c r="B195" s="17">
        <v>865</v>
      </c>
      <c r="C195" s="11">
        <v>0</v>
      </c>
      <c r="D195" s="11">
        <v>0</v>
      </c>
      <c r="E195" s="11">
        <v>0</v>
      </c>
      <c r="F195" s="11">
        <v>0</v>
      </c>
      <c r="G195" s="18">
        <v>0</v>
      </c>
      <c r="I195" s="17">
        <v>865</v>
      </c>
      <c r="J195" s="11">
        <v>0</v>
      </c>
      <c r="K195" s="11">
        <v>0</v>
      </c>
      <c r="L195" s="11">
        <v>0</v>
      </c>
      <c r="M195" s="11">
        <v>0</v>
      </c>
      <c r="N195" s="18">
        <v>0</v>
      </c>
      <c r="P195" s="17">
        <v>865</v>
      </c>
      <c r="Q195" s="11">
        <v>0</v>
      </c>
      <c r="R195" s="11">
        <v>0</v>
      </c>
      <c r="S195" s="11">
        <v>0</v>
      </c>
      <c r="T195" s="11">
        <v>0</v>
      </c>
      <c r="U195" s="18">
        <v>0</v>
      </c>
    </row>
    <row r="196" spans="2:21">
      <c r="B196" s="17">
        <v>875</v>
      </c>
      <c r="C196" s="11">
        <v>0</v>
      </c>
      <c r="D196" s="11">
        <v>0</v>
      </c>
      <c r="E196" s="11">
        <v>0</v>
      </c>
      <c r="F196" s="11">
        <v>0</v>
      </c>
      <c r="G196" s="18">
        <v>0</v>
      </c>
      <c r="I196" s="17">
        <v>875</v>
      </c>
      <c r="J196" s="11">
        <v>0</v>
      </c>
      <c r="K196" s="11">
        <v>0</v>
      </c>
      <c r="L196" s="11">
        <v>0</v>
      </c>
      <c r="M196" s="11">
        <v>0</v>
      </c>
      <c r="N196" s="18">
        <v>0</v>
      </c>
      <c r="P196" s="17">
        <v>875</v>
      </c>
      <c r="Q196" s="11">
        <v>0</v>
      </c>
      <c r="R196" s="11">
        <v>0</v>
      </c>
      <c r="S196" s="11">
        <v>0</v>
      </c>
      <c r="T196" s="11">
        <v>0</v>
      </c>
      <c r="U196" s="18">
        <v>0</v>
      </c>
    </row>
    <row r="197" spans="2:21">
      <c r="B197" s="17">
        <v>885</v>
      </c>
      <c r="C197" s="11">
        <v>0</v>
      </c>
      <c r="D197" s="11">
        <v>0</v>
      </c>
      <c r="E197" s="11">
        <v>0</v>
      </c>
      <c r="F197" s="11">
        <v>0</v>
      </c>
      <c r="G197" s="18">
        <v>0</v>
      </c>
      <c r="I197" s="17">
        <v>885</v>
      </c>
      <c r="J197" s="11">
        <v>0</v>
      </c>
      <c r="K197" s="11">
        <v>0</v>
      </c>
      <c r="L197" s="11">
        <v>0</v>
      </c>
      <c r="M197" s="11">
        <v>0</v>
      </c>
      <c r="N197" s="18">
        <v>0</v>
      </c>
      <c r="P197" s="17">
        <v>885</v>
      </c>
      <c r="Q197" s="11">
        <v>0</v>
      </c>
      <c r="R197" s="11">
        <v>0</v>
      </c>
      <c r="S197" s="11">
        <v>0</v>
      </c>
      <c r="T197" s="11">
        <v>0</v>
      </c>
      <c r="U197" s="18">
        <v>0</v>
      </c>
    </row>
    <row r="198" spans="2:21">
      <c r="B198" s="17">
        <v>895</v>
      </c>
      <c r="C198" s="11">
        <v>0</v>
      </c>
      <c r="D198" s="11">
        <v>0</v>
      </c>
      <c r="E198" s="11">
        <v>0</v>
      </c>
      <c r="F198" s="11">
        <v>0</v>
      </c>
      <c r="G198" s="18">
        <v>0</v>
      </c>
      <c r="I198" s="17">
        <v>895</v>
      </c>
      <c r="J198" s="11">
        <v>0</v>
      </c>
      <c r="K198" s="11">
        <v>0</v>
      </c>
      <c r="L198" s="11">
        <v>0</v>
      </c>
      <c r="M198" s="11">
        <v>0</v>
      </c>
      <c r="N198" s="18">
        <v>0</v>
      </c>
      <c r="P198" s="17">
        <v>895</v>
      </c>
      <c r="Q198" s="11">
        <v>0</v>
      </c>
      <c r="R198" s="11">
        <v>0</v>
      </c>
      <c r="S198" s="11">
        <v>0</v>
      </c>
      <c r="T198" s="11">
        <v>0</v>
      </c>
      <c r="U198" s="18">
        <v>0</v>
      </c>
    </row>
    <row r="199" spans="2:21">
      <c r="B199" s="17">
        <v>905</v>
      </c>
      <c r="C199" s="11">
        <v>0</v>
      </c>
      <c r="D199" s="11">
        <v>0</v>
      </c>
      <c r="E199" s="11">
        <v>0</v>
      </c>
      <c r="F199" s="11">
        <v>0</v>
      </c>
      <c r="G199" s="18">
        <v>0</v>
      </c>
      <c r="I199" s="17">
        <v>905</v>
      </c>
      <c r="J199" s="11">
        <v>0</v>
      </c>
      <c r="K199" s="11">
        <v>0</v>
      </c>
      <c r="L199" s="11">
        <v>0</v>
      </c>
      <c r="M199" s="11">
        <v>0</v>
      </c>
      <c r="N199" s="18">
        <v>0</v>
      </c>
      <c r="P199" s="17">
        <v>905</v>
      </c>
      <c r="Q199" s="11">
        <v>0</v>
      </c>
      <c r="R199" s="11">
        <v>0</v>
      </c>
      <c r="S199" s="11">
        <v>0</v>
      </c>
      <c r="T199" s="11">
        <v>0</v>
      </c>
      <c r="U199" s="18">
        <v>0</v>
      </c>
    </row>
    <row r="200" spans="2:21">
      <c r="B200" s="17">
        <v>915</v>
      </c>
      <c r="C200" s="11">
        <v>0</v>
      </c>
      <c r="D200" s="11">
        <v>0</v>
      </c>
      <c r="E200" s="11">
        <v>0</v>
      </c>
      <c r="F200" s="11">
        <v>0</v>
      </c>
      <c r="G200" s="18">
        <v>0</v>
      </c>
      <c r="I200" s="17">
        <v>915</v>
      </c>
      <c r="J200" s="11">
        <v>0</v>
      </c>
      <c r="K200" s="11">
        <v>0</v>
      </c>
      <c r="L200" s="11">
        <v>0</v>
      </c>
      <c r="M200" s="11">
        <v>0</v>
      </c>
      <c r="N200" s="18">
        <v>0</v>
      </c>
      <c r="P200" s="17">
        <v>915</v>
      </c>
      <c r="Q200" s="11">
        <v>0</v>
      </c>
      <c r="R200" s="11">
        <v>0</v>
      </c>
      <c r="S200" s="11">
        <v>0</v>
      </c>
      <c r="T200" s="11">
        <v>0</v>
      </c>
      <c r="U200" s="18">
        <v>0</v>
      </c>
    </row>
    <row r="201" spans="2:21">
      <c r="B201" s="17">
        <v>925</v>
      </c>
      <c r="C201" s="11">
        <v>0</v>
      </c>
      <c r="D201" s="11">
        <v>0</v>
      </c>
      <c r="E201" s="11">
        <v>0</v>
      </c>
      <c r="F201" s="11">
        <v>0</v>
      </c>
      <c r="G201" s="18">
        <v>0</v>
      </c>
      <c r="I201" s="17">
        <v>925</v>
      </c>
      <c r="J201" s="11">
        <v>0</v>
      </c>
      <c r="K201" s="11">
        <v>0</v>
      </c>
      <c r="L201" s="11">
        <v>0</v>
      </c>
      <c r="M201" s="11">
        <v>0</v>
      </c>
      <c r="N201" s="18">
        <v>0</v>
      </c>
      <c r="P201" s="17">
        <v>925</v>
      </c>
      <c r="Q201" s="11">
        <v>0</v>
      </c>
      <c r="R201" s="11">
        <v>0</v>
      </c>
      <c r="S201" s="11">
        <v>0</v>
      </c>
      <c r="T201" s="11">
        <v>0</v>
      </c>
      <c r="U201" s="18">
        <v>0</v>
      </c>
    </row>
    <row r="202" spans="2:21">
      <c r="B202" s="17">
        <v>935</v>
      </c>
      <c r="C202" s="11">
        <v>0</v>
      </c>
      <c r="D202" s="11">
        <v>0</v>
      </c>
      <c r="E202" s="11">
        <v>0</v>
      </c>
      <c r="F202" s="11">
        <v>0</v>
      </c>
      <c r="G202" s="18">
        <v>0</v>
      </c>
      <c r="I202" s="17">
        <v>935</v>
      </c>
      <c r="J202" s="11">
        <v>0</v>
      </c>
      <c r="K202" s="11">
        <v>0</v>
      </c>
      <c r="L202" s="11">
        <v>0</v>
      </c>
      <c r="M202" s="11">
        <v>0</v>
      </c>
      <c r="N202" s="18">
        <v>0</v>
      </c>
      <c r="P202" s="17">
        <v>935</v>
      </c>
      <c r="Q202" s="11">
        <v>0</v>
      </c>
      <c r="R202" s="11">
        <v>0</v>
      </c>
      <c r="S202" s="11">
        <v>0</v>
      </c>
      <c r="T202" s="11">
        <v>0</v>
      </c>
      <c r="U202" s="18">
        <v>0</v>
      </c>
    </row>
    <row r="203" spans="2:21">
      <c r="B203" s="17">
        <v>945</v>
      </c>
      <c r="C203" s="11">
        <v>0</v>
      </c>
      <c r="D203" s="11">
        <v>0</v>
      </c>
      <c r="E203" s="11">
        <v>0</v>
      </c>
      <c r="F203" s="11">
        <v>0</v>
      </c>
      <c r="G203" s="18">
        <v>0</v>
      </c>
      <c r="I203" s="17">
        <v>945</v>
      </c>
      <c r="J203" s="11">
        <v>0</v>
      </c>
      <c r="K203" s="11">
        <v>0</v>
      </c>
      <c r="L203" s="11">
        <v>0</v>
      </c>
      <c r="M203" s="11">
        <v>0</v>
      </c>
      <c r="N203" s="18">
        <v>0</v>
      </c>
      <c r="P203" s="17">
        <v>945</v>
      </c>
      <c r="Q203" s="11">
        <v>0</v>
      </c>
      <c r="R203" s="11">
        <v>0</v>
      </c>
      <c r="S203" s="11">
        <v>0</v>
      </c>
      <c r="T203" s="11">
        <v>0</v>
      </c>
      <c r="U203" s="18">
        <v>0</v>
      </c>
    </row>
    <row r="204" spans="2:21">
      <c r="B204" s="17">
        <v>955</v>
      </c>
      <c r="C204" s="11">
        <v>0</v>
      </c>
      <c r="D204" s="11">
        <v>0</v>
      </c>
      <c r="E204" s="11">
        <v>0</v>
      </c>
      <c r="F204" s="11">
        <v>0</v>
      </c>
      <c r="G204" s="18">
        <v>0</v>
      </c>
      <c r="I204" s="17">
        <v>955</v>
      </c>
      <c r="J204" s="11">
        <v>0</v>
      </c>
      <c r="K204" s="11">
        <v>0</v>
      </c>
      <c r="L204" s="11">
        <v>0</v>
      </c>
      <c r="M204" s="11">
        <v>0</v>
      </c>
      <c r="N204" s="18">
        <v>0</v>
      </c>
      <c r="P204" s="17">
        <v>955</v>
      </c>
      <c r="Q204" s="11">
        <v>0</v>
      </c>
      <c r="R204" s="11">
        <v>0</v>
      </c>
      <c r="S204" s="11">
        <v>0</v>
      </c>
      <c r="T204" s="11">
        <v>0</v>
      </c>
      <c r="U204" s="18">
        <v>0</v>
      </c>
    </row>
    <row r="205" spans="2:21">
      <c r="B205" s="17">
        <v>965</v>
      </c>
      <c r="C205" s="11">
        <v>0</v>
      </c>
      <c r="D205" s="11">
        <v>0</v>
      </c>
      <c r="E205" s="11">
        <v>0</v>
      </c>
      <c r="F205" s="11">
        <v>0</v>
      </c>
      <c r="G205" s="18">
        <v>0</v>
      </c>
      <c r="I205" s="17">
        <v>965</v>
      </c>
      <c r="J205" s="11">
        <v>0</v>
      </c>
      <c r="K205" s="11">
        <v>0</v>
      </c>
      <c r="L205" s="11">
        <v>0</v>
      </c>
      <c r="M205" s="11">
        <v>0</v>
      </c>
      <c r="N205" s="18">
        <v>0</v>
      </c>
      <c r="P205" s="17">
        <v>965</v>
      </c>
      <c r="Q205" s="11">
        <v>0</v>
      </c>
      <c r="R205" s="11">
        <v>0</v>
      </c>
      <c r="S205" s="11">
        <v>0</v>
      </c>
      <c r="T205" s="11">
        <v>0</v>
      </c>
      <c r="U205" s="18">
        <v>0</v>
      </c>
    </row>
    <row r="206" spans="2:21">
      <c r="B206" s="17">
        <v>975</v>
      </c>
      <c r="C206" s="11">
        <v>0</v>
      </c>
      <c r="D206" s="11">
        <v>0</v>
      </c>
      <c r="E206" s="11">
        <v>0</v>
      </c>
      <c r="F206" s="11">
        <v>0</v>
      </c>
      <c r="G206" s="18">
        <v>0</v>
      </c>
      <c r="I206" s="17">
        <v>975</v>
      </c>
      <c r="J206" s="11">
        <v>0</v>
      </c>
      <c r="K206" s="11">
        <v>0</v>
      </c>
      <c r="L206" s="11">
        <v>0</v>
      </c>
      <c r="M206" s="11">
        <v>0</v>
      </c>
      <c r="N206" s="18">
        <v>0</v>
      </c>
      <c r="P206" s="17">
        <v>975</v>
      </c>
      <c r="Q206" s="11">
        <v>0</v>
      </c>
      <c r="R206" s="11">
        <v>0</v>
      </c>
      <c r="S206" s="11">
        <v>0</v>
      </c>
      <c r="T206" s="11">
        <v>0</v>
      </c>
      <c r="U206" s="18">
        <v>0</v>
      </c>
    </row>
    <row r="207" spans="2:21">
      <c r="B207" s="17">
        <v>985</v>
      </c>
      <c r="C207" s="11">
        <v>0</v>
      </c>
      <c r="D207" s="11">
        <v>0</v>
      </c>
      <c r="E207" s="11">
        <v>0</v>
      </c>
      <c r="F207" s="11">
        <v>0</v>
      </c>
      <c r="G207" s="18">
        <v>0</v>
      </c>
      <c r="I207" s="17">
        <v>985</v>
      </c>
      <c r="J207" s="11">
        <v>0</v>
      </c>
      <c r="K207" s="11">
        <v>0</v>
      </c>
      <c r="L207" s="11">
        <v>0</v>
      </c>
      <c r="M207" s="11">
        <v>0</v>
      </c>
      <c r="N207" s="18">
        <v>0</v>
      </c>
      <c r="P207" s="17">
        <v>985</v>
      </c>
      <c r="Q207" s="11">
        <v>0</v>
      </c>
      <c r="R207" s="11">
        <v>0</v>
      </c>
      <c r="S207" s="11">
        <v>0</v>
      </c>
      <c r="T207" s="11">
        <v>0</v>
      </c>
      <c r="U207" s="18">
        <v>0</v>
      </c>
    </row>
    <row r="208" spans="2:21" ht="15.75" thickBot="1">
      <c r="B208" s="91">
        <v>995</v>
      </c>
      <c r="C208" s="40">
        <v>0</v>
      </c>
      <c r="D208" s="40">
        <v>0</v>
      </c>
      <c r="E208" s="40">
        <v>0</v>
      </c>
      <c r="F208" s="40">
        <v>0</v>
      </c>
      <c r="G208" s="92">
        <v>0</v>
      </c>
      <c r="I208" s="91">
        <v>995</v>
      </c>
      <c r="J208" s="40">
        <v>0</v>
      </c>
      <c r="K208" s="40">
        <v>0</v>
      </c>
      <c r="L208" s="40">
        <v>0</v>
      </c>
      <c r="M208" s="40">
        <v>0</v>
      </c>
      <c r="N208" s="92">
        <v>0</v>
      </c>
      <c r="P208" s="91">
        <v>995</v>
      </c>
      <c r="Q208" s="40">
        <v>0</v>
      </c>
      <c r="R208" s="40">
        <v>0</v>
      </c>
      <c r="S208" s="40">
        <v>0</v>
      </c>
      <c r="T208" s="40">
        <v>0</v>
      </c>
      <c r="U208" s="92">
        <v>0</v>
      </c>
    </row>
  </sheetData>
  <mergeCells count="6">
    <mergeCell ref="B2:G2"/>
    <mergeCell ref="I2:N2"/>
    <mergeCell ref="P2:U2"/>
    <mergeCell ref="B106:G106"/>
    <mergeCell ref="I106:N106"/>
    <mergeCell ref="P106:U106"/>
  </mergeCells>
  <phoneticPr fontId="2" type="noConversion"/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V208"/>
  <sheetViews>
    <sheetView zoomScale="70" zoomScaleNormal="70" workbookViewId="0">
      <selection activeCell="I37" sqref="I37"/>
    </sheetView>
  </sheetViews>
  <sheetFormatPr baseColWidth="10" defaultColWidth="8.85546875" defaultRowHeight="15"/>
  <cols>
    <col min="1" max="1" width="8.85546875" style="8"/>
    <col min="2" max="2" width="15.42578125" style="8" bestFit="1" customWidth="1"/>
    <col min="3" max="3" width="28.7109375" style="8" bestFit="1" customWidth="1"/>
    <col min="4" max="5" width="28.28515625" style="8" bestFit="1" customWidth="1"/>
    <col min="6" max="6" width="23.140625" style="8" bestFit="1" customWidth="1"/>
    <col min="7" max="7" width="14.85546875" style="8" bestFit="1" customWidth="1"/>
    <col min="8" max="8" width="12.42578125" style="8" bestFit="1" customWidth="1"/>
    <col min="9" max="9" width="21.7109375" style="8" bestFit="1" customWidth="1"/>
    <col min="10" max="10" width="14.85546875" style="8" bestFit="1" customWidth="1"/>
    <col min="11" max="11" width="28.7109375" style="8" bestFit="1" customWidth="1"/>
    <col min="12" max="12" width="29.140625" style="8" bestFit="1" customWidth="1"/>
    <col min="13" max="13" width="14.85546875" style="8" bestFit="1" customWidth="1"/>
    <col min="14" max="14" width="29.140625" style="8" bestFit="1" customWidth="1"/>
    <col min="15" max="15" width="14.85546875" style="8" bestFit="1" customWidth="1"/>
    <col min="16" max="16" width="31.42578125" style="8" bestFit="1" customWidth="1"/>
    <col min="17" max="17" width="8.85546875" style="8"/>
    <col min="18" max="18" width="15.42578125" style="8" bestFit="1" customWidth="1"/>
    <col min="19" max="19" width="28.7109375" style="8" bestFit="1" customWidth="1"/>
    <col min="20" max="21" width="28.28515625" style="8" bestFit="1" customWidth="1"/>
    <col min="22" max="22" width="23.140625" style="8" bestFit="1" customWidth="1"/>
    <col min="23" max="23" width="14.85546875" style="8" bestFit="1" customWidth="1"/>
    <col min="24" max="24" width="12.42578125" style="8" bestFit="1" customWidth="1"/>
    <col min="25" max="25" width="26.85546875" style="8" bestFit="1" customWidth="1"/>
    <col min="26" max="26" width="14.28515625" style="8" bestFit="1" customWidth="1"/>
    <col min="27" max="27" width="33.85546875" style="8" bestFit="1" customWidth="1"/>
    <col min="28" max="28" width="35.85546875" style="8" bestFit="1" customWidth="1"/>
    <col min="29" max="29" width="14.85546875" style="8" bestFit="1" customWidth="1"/>
    <col min="30" max="30" width="35.85546875" style="8" bestFit="1" customWidth="1"/>
    <col min="31" max="31" width="14.85546875" style="8" bestFit="1" customWidth="1"/>
    <col min="32" max="32" width="38.5703125" style="8" bestFit="1" customWidth="1"/>
    <col min="33" max="33" width="8.85546875" style="8"/>
    <col min="34" max="34" width="15.42578125" style="8" bestFit="1" customWidth="1"/>
    <col min="35" max="35" width="28.7109375" style="8" bestFit="1" customWidth="1"/>
    <col min="36" max="37" width="28.28515625" style="8" bestFit="1" customWidth="1"/>
    <col min="38" max="38" width="23.140625" style="8" bestFit="1" customWidth="1"/>
    <col min="39" max="39" width="14.85546875" style="8" bestFit="1" customWidth="1"/>
    <col min="40" max="40" width="12.42578125" style="8" bestFit="1" customWidth="1"/>
    <col min="41" max="41" width="21.7109375" style="8" bestFit="1" customWidth="1"/>
    <col min="42" max="42" width="14.85546875" style="8" bestFit="1" customWidth="1"/>
    <col min="43" max="43" width="27.140625" style="8" bestFit="1" customWidth="1"/>
    <col min="44" max="44" width="29.140625" style="8" bestFit="1" customWidth="1"/>
    <col min="45" max="45" width="14.85546875" style="8" bestFit="1" customWidth="1"/>
    <col min="46" max="46" width="29.140625" style="8" bestFit="1" customWidth="1"/>
    <col min="47" max="47" width="14.85546875" style="8" bestFit="1" customWidth="1"/>
    <col min="48" max="48" width="31.42578125" style="8" bestFit="1" customWidth="1"/>
    <col min="49" max="16384" width="8.85546875" style="8"/>
  </cols>
  <sheetData>
    <row r="1" spans="2:48" ht="15.75" thickBot="1"/>
    <row r="2" spans="2:48">
      <c r="B2" s="165" t="s">
        <v>1486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7"/>
      <c r="R2" s="165" t="s">
        <v>1487</v>
      </c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7"/>
      <c r="AH2" s="165" t="s">
        <v>1488</v>
      </c>
      <c r="AI2" s="166"/>
      <c r="AJ2" s="166"/>
      <c r="AK2" s="166"/>
      <c r="AL2" s="166"/>
      <c r="AM2" s="166"/>
      <c r="AN2" s="166"/>
      <c r="AO2" s="166"/>
      <c r="AP2" s="166"/>
      <c r="AQ2" s="166"/>
      <c r="AR2" s="166"/>
      <c r="AS2" s="166"/>
      <c r="AT2" s="166"/>
      <c r="AU2" s="166"/>
      <c r="AV2" s="167"/>
    </row>
    <row r="3" spans="2:48">
      <c r="B3" s="17" t="s">
        <v>1481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8"/>
      <c r="R3" s="17" t="s">
        <v>1481</v>
      </c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8"/>
      <c r="AH3" s="17" t="s">
        <v>1481</v>
      </c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8"/>
    </row>
    <row r="4" spans="2:48">
      <c r="B4" s="17" t="s">
        <v>1482</v>
      </c>
      <c r="C4" s="11" t="s">
        <v>1483</v>
      </c>
      <c r="D4" s="11" t="s">
        <v>1484</v>
      </c>
      <c r="E4" s="11" t="s">
        <v>1484</v>
      </c>
      <c r="F4" s="11" t="s">
        <v>1485</v>
      </c>
      <c r="G4" s="11" t="s">
        <v>1471</v>
      </c>
      <c r="H4" s="11" t="s">
        <v>1492</v>
      </c>
      <c r="I4" s="11" t="s">
        <v>50</v>
      </c>
      <c r="J4" s="11" t="s">
        <v>1479</v>
      </c>
      <c r="K4" s="11" t="s">
        <v>1493</v>
      </c>
      <c r="L4" s="11" t="s">
        <v>1494</v>
      </c>
      <c r="M4" s="11"/>
      <c r="N4" s="11" t="s">
        <v>1494</v>
      </c>
      <c r="O4" s="11"/>
      <c r="P4" s="18" t="s">
        <v>1495</v>
      </c>
      <c r="R4" s="17" t="s">
        <v>1482</v>
      </c>
      <c r="S4" s="11" t="s">
        <v>1483</v>
      </c>
      <c r="T4" s="11" t="s">
        <v>1484</v>
      </c>
      <c r="U4" s="11" t="s">
        <v>1484</v>
      </c>
      <c r="V4" s="11" t="s">
        <v>1485</v>
      </c>
      <c r="W4" s="11" t="s">
        <v>1471</v>
      </c>
      <c r="X4" s="11" t="s">
        <v>1492</v>
      </c>
      <c r="Y4" s="65" t="s">
        <v>50</v>
      </c>
      <c r="Z4" s="65" t="s">
        <v>1557</v>
      </c>
      <c r="AA4" s="65" t="s">
        <v>1558</v>
      </c>
      <c r="AB4" s="65" t="s">
        <v>1494</v>
      </c>
      <c r="AC4" s="65"/>
      <c r="AD4" s="65" t="s">
        <v>1494</v>
      </c>
      <c r="AE4" s="65"/>
      <c r="AF4" s="94" t="s">
        <v>1495</v>
      </c>
      <c r="AH4" s="17" t="s">
        <v>1482</v>
      </c>
      <c r="AI4" s="11" t="s">
        <v>1483</v>
      </c>
      <c r="AJ4" s="11" t="s">
        <v>1484</v>
      </c>
      <c r="AK4" s="11" t="s">
        <v>1484</v>
      </c>
      <c r="AL4" s="11" t="s">
        <v>1485</v>
      </c>
      <c r="AM4" s="11" t="s">
        <v>1471</v>
      </c>
      <c r="AN4" s="11" t="s">
        <v>1492</v>
      </c>
      <c r="AO4" s="11" t="s">
        <v>50</v>
      </c>
      <c r="AP4" s="11" t="s">
        <v>1557</v>
      </c>
      <c r="AQ4" s="11" t="s">
        <v>1558</v>
      </c>
      <c r="AR4" s="11" t="s">
        <v>1494</v>
      </c>
      <c r="AS4" s="11"/>
      <c r="AT4" s="11" t="s">
        <v>1494</v>
      </c>
      <c r="AU4" s="11"/>
      <c r="AV4" s="18" t="s">
        <v>1495</v>
      </c>
    </row>
    <row r="5" spans="2:48">
      <c r="B5" s="17">
        <v>5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168000000</v>
      </c>
      <c r="I5" s="11">
        <v>0</v>
      </c>
      <c r="J5" s="11">
        <v>475115155943</v>
      </c>
      <c r="K5" s="11">
        <v>2828066404.4226189</v>
      </c>
      <c r="L5" s="11" t="s">
        <v>1496</v>
      </c>
      <c r="M5" s="11">
        <v>2141.6428571428573</v>
      </c>
      <c r="N5" s="11" t="s">
        <v>1497</v>
      </c>
      <c r="O5" s="11">
        <v>14374912.839285715</v>
      </c>
      <c r="P5" s="18">
        <v>5.9125203896662148E-2</v>
      </c>
      <c r="R5" s="17">
        <v>5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93">
        <v>187000000</v>
      </c>
      <c r="Y5" s="93">
        <v>0</v>
      </c>
      <c r="Z5" s="11">
        <v>751569940591</v>
      </c>
      <c r="AA5" s="93">
        <v>4019090591.3957224</v>
      </c>
      <c r="AB5" s="95" t="s">
        <v>1496</v>
      </c>
      <c r="AC5" s="93">
        <v>0</v>
      </c>
      <c r="AD5" s="95" t="s">
        <v>1497</v>
      </c>
      <c r="AE5" s="93">
        <v>4159.6898395721928</v>
      </c>
      <c r="AF5" s="15">
        <v>9.2043610049086079E-6</v>
      </c>
      <c r="AH5" s="17">
        <v>5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280000000</v>
      </c>
      <c r="AO5" s="11">
        <v>0</v>
      </c>
      <c r="AP5" s="11">
        <v>867101195571</v>
      </c>
      <c r="AQ5" s="11">
        <v>3096789984.1821432</v>
      </c>
      <c r="AR5" s="11" t="s">
        <v>1496</v>
      </c>
      <c r="AS5" s="11">
        <v>0</v>
      </c>
      <c r="AT5" s="11" t="s">
        <v>1497</v>
      </c>
      <c r="AU5" s="11">
        <v>104819.36428571428</v>
      </c>
      <c r="AV5" s="18">
        <v>2.9826831486552354E-4</v>
      </c>
    </row>
    <row r="6" spans="2:48">
      <c r="B6" s="17">
        <v>15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/>
      <c r="I6" s="11">
        <v>0</v>
      </c>
      <c r="J6" s="11"/>
      <c r="K6" s="11"/>
      <c r="L6" s="11" t="s">
        <v>1498</v>
      </c>
      <c r="M6" s="11">
        <v>14372771.196428571</v>
      </c>
      <c r="N6" s="11" t="s">
        <v>1499</v>
      </c>
      <c r="O6" s="11">
        <v>1774456219.5059524</v>
      </c>
      <c r="P6" s="18">
        <v>7.2984850034891009</v>
      </c>
      <c r="R6" s="17">
        <v>15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/>
      <c r="Y6" s="93">
        <v>0</v>
      </c>
      <c r="Z6" s="11"/>
      <c r="AA6" s="11"/>
      <c r="AB6" s="95" t="s">
        <v>1498</v>
      </c>
      <c r="AC6" s="93">
        <v>4159.6898395721928</v>
      </c>
      <c r="AD6" s="95" t="s">
        <v>1499</v>
      </c>
      <c r="AE6" s="93">
        <v>2607024674.3208556</v>
      </c>
      <c r="AF6" s="15">
        <v>5.7686984310400744</v>
      </c>
      <c r="AH6" s="17">
        <v>15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/>
      <c r="AO6" s="11">
        <v>0</v>
      </c>
      <c r="AP6" s="11"/>
      <c r="AQ6" s="11"/>
      <c r="AR6" s="11" t="s">
        <v>1498</v>
      </c>
      <c r="AS6" s="11">
        <v>104819.36428571428</v>
      </c>
      <c r="AT6" s="11" t="s">
        <v>1499</v>
      </c>
      <c r="AU6" s="11">
        <v>2289562904.5571432</v>
      </c>
      <c r="AV6" s="18">
        <v>6.5150563922466462</v>
      </c>
    </row>
    <row r="7" spans="2:48">
      <c r="B7" s="17">
        <v>25</v>
      </c>
      <c r="C7" s="11">
        <v>0</v>
      </c>
      <c r="D7" s="11">
        <v>0</v>
      </c>
      <c r="E7" s="11">
        <v>1079389</v>
      </c>
      <c r="F7" s="11">
        <v>359796</v>
      </c>
      <c r="G7" s="11">
        <v>359796</v>
      </c>
      <c r="H7" s="11"/>
      <c r="I7" s="11">
        <v>2141.6428571428573</v>
      </c>
      <c r="J7" s="11"/>
      <c r="K7" s="11"/>
      <c r="L7" s="11" t="s">
        <v>1500</v>
      </c>
      <c r="M7" s="11">
        <v>20648090.964285716</v>
      </c>
      <c r="N7" s="11" t="s">
        <v>1501</v>
      </c>
      <c r="O7" s="11">
        <v>7712539184.5892859</v>
      </c>
      <c r="P7" s="18">
        <v>31.722310733154799</v>
      </c>
      <c r="R7" s="17">
        <v>25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/>
      <c r="Y7" s="93">
        <v>0</v>
      </c>
      <c r="Z7" s="11"/>
      <c r="AA7" s="11"/>
      <c r="AB7" s="95" t="s">
        <v>1500</v>
      </c>
      <c r="AC7" s="93">
        <v>4533125.6203208556</v>
      </c>
      <c r="AD7" s="95" t="s">
        <v>1501</v>
      </c>
      <c r="AE7" s="93">
        <v>14964216911.016045</v>
      </c>
      <c r="AF7" s="15">
        <v>33.112097275722753</v>
      </c>
      <c r="AH7" s="17">
        <v>25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/>
      <c r="AO7" s="11">
        <v>0</v>
      </c>
      <c r="AP7" s="11"/>
      <c r="AQ7" s="11"/>
      <c r="AR7" s="11" t="s">
        <v>1500</v>
      </c>
      <c r="AS7" s="11">
        <v>88286762.400000006</v>
      </c>
      <c r="AT7" s="11" t="s">
        <v>1501</v>
      </c>
      <c r="AU7" s="11">
        <v>12453047000.67857</v>
      </c>
      <c r="AV7" s="18">
        <v>35.435717142006972</v>
      </c>
    </row>
    <row r="8" spans="2:48">
      <c r="B8" s="17">
        <v>35</v>
      </c>
      <c r="C8" s="11">
        <v>0</v>
      </c>
      <c r="D8" s="11">
        <v>3</v>
      </c>
      <c r="E8" s="11">
        <v>96713077</v>
      </c>
      <c r="F8" s="11">
        <v>32237694</v>
      </c>
      <c r="G8" s="11">
        <v>32237692</v>
      </c>
      <c r="H8" s="11"/>
      <c r="I8" s="11">
        <v>191891.03571428571</v>
      </c>
      <c r="J8" s="11"/>
      <c r="K8" s="11"/>
      <c r="L8" s="11" t="s">
        <v>1502</v>
      </c>
      <c r="M8" s="11">
        <v>1753808128.5416667</v>
      </c>
      <c r="N8" s="11" t="s">
        <v>1503</v>
      </c>
      <c r="O8" s="11">
        <v>12646584986.285715</v>
      </c>
      <c r="P8" s="18">
        <v>52.016448674882106</v>
      </c>
      <c r="R8" s="17">
        <v>35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/>
      <c r="Y8" s="93">
        <v>0</v>
      </c>
      <c r="Z8" s="11"/>
      <c r="AA8" s="11"/>
      <c r="AB8" s="95" t="s">
        <v>1502</v>
      </c>
      <c r="AC8" s="93">
        <v>2602491548.7005348</v>
      </c>
      <c r="AD8" s="95" t="s">
        <v>1503</v>
      </c>
      <c r="AE8" s="93">
        <v>22620945017.294113</v>
      </c>
      <c r="AF8" s="15">
        <v>50.05453585279264</v>
      </c>
      <c r="AH8" s="17">
        <v>35</v>
      </c>
      <c r="AI8" s="11">
        <v>0</v>
      </c>
      <c r="AJ8" s="11">
        <v>7</v>
      </c>
      <c r="AK8" s="11">
        <v>0</v>
      </c>
      <c r="AL8" s="11">
        <v>2</v>
      </c>
      <c r="AM8" s="11">
        <v>2</v>
      </c>
      <c r="AN8" s="11"/>
      <c r="AO8" s="11">
        <v>7.1428571428571426E-3</v>
      </c>
      <c r="AP8" s="11"/>
      <c r="AQ8" s="11"/>
      <c r="AR8" s="11" t="s">
        <v>1502</v>
      </c>
      <c r="AS8" s="11">
        <v>2201276142.1571431</v>
      </c>
      <c r="AT8" s="11" t="s">
        <v>1503</v>
      </c>
      <c r="AU8" s="11">
        <v>16175995784.814287</v>
      </c>
      <c r="AV8" s="18">
        <v>46.029538882310646</v>
      </c>
    </row>
    <row r="9" spans="2:48">
      <c r="B9" s="17">
        <v>45</v>
      </c>
      <c r="C9" s="11">
        <v>73</v>
      </c>
      <c r="D9" s="11">
        <v>410</v>
      </c>
      <c r="E9" s="11">
        <v>1119851054</v>
      </c>
      <c r="F9" s="11">
        <v>373283846</v>
      </c>
      <c r="G9" s="11">
        <v>373283604</v>
      </c>
      <c r="H9" s="11"/>
      <c r="I9" s="11">
        <v>2221927.6547619049</v>
      </c>
      <c r="J9" s="11"/>
      <c r="K9" s="11"/>
      <c r="L9" s="11" t="s">
        <v>1504</v>
      </c>
      <c r="M9" s="11">
        <v>2214474590.0595236</v>
      </c>
      <c r="N9" s="11" t="s">
        <v>1505</v>
      </c>
      <c r="O9" s="11">
        <v>1387635859</v>
      </c>
      <c r="P9" s="18">
        <v>5.7074609088044861</v>
      </c>
      <c r="R9" s="17">
        <v>45</v>
      </c>
      <c r="S9" s="11">
        <v>1177</v>
      </c>
      <c r="T9" s="11">
        <v>0</v>
      </c>
      <c r="U9" s="11">
        <v>0</v>
      </c>
      <c r="V9" s="11">
        <v>392</v>
      </c>
      <c r="W9" s="11">
        <v>392</v>
      </c>
      <c r="X9" s="11"/>
      <c r="Y9" s="93">
        <v>2.0962566844919786</v>
      </c>
      <c r="Z9" s="11"/>
      <c r="AA9" s="11"/>
      <c r="AB9" s="95" t="s">
        <v>1504</v>
      </c>
      <c r="AC9" s="93">
        <v>3551382293.6096258</v>
      </c>
      <c r="AD9" s="95" t="s">
        <v>1505</v>
      </c>
      <c r="AE9" s="93">
        <v>2575726406.181818</v>
      </c>
      <c r="AF9" s="15">
        <v>5.6994431331956177</v>
      </c>
      <c r="AH9" s="17">
        <v>45</v>
      </c>
      <c r="AI9" s="11">
        <v>0</v>
      </c>
      <c r="AJ9" s="11">
        <v>67583</v>
      </c>
      <c r="AK9" s="11">
        <v>1917</v>
      </c>
      <c r="AL9" s="11">
        <v>23167</v>
      </c>
      <c r="AM9" s="11">
        <v>22215</v>
      </c>
      <c r="AN9" s="11"/>
      <c r="AO9" s="11">
        <v>82.739285714285714</v>
      </c>
      <c r="AP9" s="11"/>
      <c r="AQ9" s="11"/>
      <c r="AR9" s="11" t="s">
        <v>1504</v>
      </c>
      <c r="AS9" s="11">
        <v>2438934173.3214283</v>
      </c>
      <c r="AT9" s="11" t="s">
        <v>1505</v>
      </c>
      <c r="AU9" s="11">
        <v>2427590792.0249996</v>
      </c>
      <c r="AV9" s="18">
        <v>6.9078210849160957</v>
      </c>
    </row>
    <row r="10" spans="2:48">
      <c r="B10" s="17">
        <v>55</v>
      </c>
      <c r="C10" s="11">
        <v>23106</v>
      </c>
      <c r="D10" s="11">
        <v>61162</v>
      </c>
      <c r="E10" s="11">
        <v>6027227794</v>
      </c>
      <c r="F10" s="11">
        <v>2009104021</v>
      </c>
      <c r="G10" s="11">
        <v>2009061887</v>
      </c>
      <c r="H10" s="11"/>
      <c r="I10" s="11">
        <v>11958952.505952381</v>
      </c>
      <c r="J10" s="11"/>
      <c r="K10" s="11"/>
      <c r="L10" s="11" t="s">
        <v>1506</v>
      </c>
      <c r="M10" s="11">
        <v>5498064594.5297623</v>
      </c>
      <c r="N10" s="11" t="s">
        <v>1507</v>
      </c>
      <c r="O10" s="11">
        <v>517846059.07738096</v>
      </c>
      <c r="P10" s="18">
        <v>2.129943615821916</v>
      </c>
      <c r="R10" s="17">
        <v>55</v>
      </c>
      <c r="S10" s="11">
        <v>2332406</v>
      </c>
      <c r="T10" s="11">
        <v>0</v>
      </c>
      <c r="U10" s="11">
        <v>3</v>
      </c>
      <c r="V10" s="11">
        <v>777470</v>
      </c>
      <c r="W10" s="11">
        <v>777468</v>
      </c>
      <c r="X10" s="11"/>
      <c r="Y10" s="93">
        <v>4157.5935828877009</v>
      </c>
      <c r="Z10" s="11"/>
      <c r="AA10" s="11"/>
      <c r="AB10" s="95" t="s">
        <v>1506</v>
      </c>
      <c r="AC10" s="93">
        <v>11412834617.406418</v>
      </c>
      <c r="AD10" s="95" t="s">
        <v>1507</v>
      </c>
      <c r="AE10" s="93">
        <v>806081492.77005351</v>
      </c>
      <c r="AF10" s="15">
        <v>1.7836582401524106</v>
      </c>
      <c r="AH10" s="17">
        <v>55</v>
      </c>
      <c r="AI10" s="11">
        <v>0</v>
      </c>
      <c r="AJ10" s="11">
        <v>67796501</v>
      </c>
      <c r="AK10" s="11">
        <v>20182259</v>
      </c>
      <c r="AL10" s="11">
        <v>29326253</v>
      </c>
      <c r="AM10" s="11">
        <v>20098100</v>
      </c>
      <c r="AN10" s="11"/>
      <c r="AO10" s="11">
        <v>104736.61785714286</v>
      </c>
      <c r="AP10" s="11"/>
      <c r="AQ10" s="11"/>
      <c r="AR10" s="11" t="s">
        <v>1506</v>
      </c>
      <c r="AS10" s="11">
        <v>10014112827.357141</v>
      </c>
      <c r="AT10" s="11" t="s">
        <v>1507</v>
      </c>
      <c r="AU10" s="11">
        <v>855250870.43214285</v>
      </c>
      <c r="AV10" s="18">
        <v>2.4336556288944595</v>
      </c>
    </row>
    <row r="11" spans="2:48">
      <c r="B11" s="17">
        <v>65</v>
      </c>
      <c r="C11" s="11">
        <v>10089460</v>
      </c>
      <c r="D11" s="11">
        <v>9146950</v>
      </c>
      <c r="E11" s="11">
        <v>4734232308</v>
      </c>
      <c r="F11" s="11">
        <v>1584489572</v>
      </c>
      <c r="G11" s="11">
        <v>1574871391</v>
      </c>
      <c r="H11" s="11"/>
      <c r="I11" s="11">
        <v>9431485.5476190485</v>
      </c>
      <c r="J11" s="11"/>
      <c r="K11" s="11"/>
      <c r="L11" s="11" t="s">
        <v>1508</v>
      </c>
      <c r="M11" s="11">
        <v>9685502728.2797623</v>
      </c>
      <c r="N11" s="11" t="s">
        <v>1509</v>
      </c>
      <c r="O11" s="11">
        <v>108620694.35714287</v>
      </c>
      <c r="P11" s="18">
        <v>0.44676588811805346</v>
      </c>
      <c r="R11" s="17">
        <v>65</v>
      </c>
      <c r="S11" s="11">
        <v>201496837</v>
      </c>
      <c r="T11" s="11">
        <v>0</v>
      </c>
      <c r="U11" s="11">
        <v>38417</v>
      </c>
      <c r="V11" s="11">
        <v>67178418</v>
      </c>
      <c r="W11" s="11">
        <v>67159210</v>
      </c>
      <c r="X11" s="11"/>
      <c r="Y11" s="93">
        <v>359242.87700534757</v>
      </c>
      <c r="Z11" s="11"/>
      <c r="AA11" s="11"/>
      <c r="AB11" s="95" t="s">
        <v>1508</v>
      </c>
      <c r="AC11" s="93">
        <v>18228343994.909088</v>
      </c>
      <c r="AD11" s="95" t="s">
        <v>1509</v>
      </c>
      <c r="AE11" s="93">
        <v>1000212427.7647059</v>
      </c>
      <c r="AF11" s="15">
        <v>2.2132218078281674</v>
      </c>
      <c r="AH11" s="17">
        <v>65</v>
      </c>
      <c r="AI11" s="11">
        <v>134</v>
      </c>
      <c r="AJ11" s="11">
        <v>3882470796</v>
      </c>
      <c r="AK11" s="11">
        <v>4485162308</v>
      </c>
      <c r="AL11" s="11">
        <v>2789211080</v>
      </c>
      <c r="AM11" s="11">
        <v>1405416016</v>
      </c>
      <c r="AN11" s="11"/>
      <c r="AO11" s="11">
        <v>9961468.1428571437</v>
      </c>
      <c r="AP11" s="11"/>
      <c r="AQ11" s="11"/>
      <c r="AR11" s="11" t="s">
        <v>1508</v>
      </c>
      <c r="AS11" s="11">
        <v>11390584044.425001</v>
      </c>
      <c r="AT11" s="11" t="s">
        <v>1509</v>
      </c>
      <c r="AU11" s="11">
        <v>482484895.34285712</v>
      </c>
      <c r="AV11" s="18">
        <v>1.3729329276384079</v>
      </c>
    </row>
    <row r="12" spans="2:48">
      <c r="B12" s="17">
        <v>75</v>
      </c>
      <c r="C12" s="11">
        <v>955261864</v>
      </c>
      <c r="D12" s="11">
        <v>638973241</v>
      </c>
      <c r="E12" s="11">
        <v>4058934024</v>
      </c>
      <c r="F12" s="11">
        <v>1884389710</v>
      </c>
      <c r="G12" s="11">
        <v>1091099118</v>
      </c>
      <c r="H12" s="11"/>
      <c r="I12" s="11">
        <v>11216605.416666666</v>
      </c>
      <c r="J12" s="11"/>
      <c r="K12" s="11"/>
      <c r="L12" s="11" t="s">
        <v>1510</v>
      </c>
      <c r="M12" s="11">
        <v>2961082258.0059524</v>
      </c>
      <c r="N12" s="11" t="s">
        <v>1511</v>
      </c>
      <c r="O12" s="11">
        <v>77976291.297619045</v>
      </c>
      <c r="P12" s="18">
        <v>0.32072292706202843</v>
      </c>
      <c r="R12" s="17">
        <v>75</v>
      </c>
      <c r="S12" s="11">
        <v>2310615236</v>
      </c>
      <c r="T12" s="11">
        <v>835974</v>
      </c>
      <c r="U12" s="11">
        <v>30097007</v>
      </c>
      <c r="V12" s="11">
        <v>780516073</v>
      </c>
      <c r="W12" s="11">
        <v>765096212</v>
      </c>
      <c r="X12" s="11"/>
      <c r="Y12" s="93">
        <v>4173882.7433155081</v>
      </c>
      <c r="Z12" s="11"/>
      <c r="AA12" s="11"/>
      <c r="AB12" s="95" t="s">
        <v>1510</v>
      </c>
      <c r="AC12" s="93">
        <v>4392601022.3850269</v>
      </c>
      <c r="AD12" s="95" t="s">
        <v>1511</v>
      </c>
      <c r="AE12" s="93">
        <v>332895364.89304817</v>
      </c>
      <c r="AF12" s="15">
        <v>0.73661480386997402</v>
      </c>
      <c r="AH12" s="17">
        <v>75</v>
      </c>
      <c r="AI12" s="11">
        <v>16447263</v>
      </c>
      <c r="AJ12" s="11">
        <v>36308324156</v>
      </c>
      <c r="AK12" s="11">
        <v>29468475756</v>
      </c>
      <c r="AL12" s="11">
        <v>21931082392</v>
      </c>
      <c r="AM12" s="11">
        <v>11133796989</v>
      </c>
      <c r="AN12" s="11"/>
      <c r="AO12" s="11">
        <v>78325294.257142857</v>
      </c>
      <c r="AP12" s="11"/>
      <c r="AQ12" s="11"/>
      <c r="AR12" s="11" t="s">
        <v>1510</v>
      </c>
      <c r="AS12" s="11">
        <v>4785411740.389286</v>
      </c>
      <c r="AT12" s="11" t="s">
        <v>1511</v>
      </c>
      <c r="AU12" s="11">
        <v>157948335.41071427</v>
      </c>
      <c r="AV12" s="18">
        <v>0.44944924213005316</v>
      </c>
    </row>
    <row r="13" spans="2:48">
      <c r="B13" s="17">
        <v>85</v>
      </c>
      <c r="C13" s="11">
        <v>20639263429</v>
      </c>
      <c r="D13" s="11">
        <v>11966170495</v>
      </c>
      <c r="E13" s="11">
        <v>12138058320</v>
      </c>
      <c r="F13" s="11">
        <v>14914497415</v>
      </c>
      <c r="G13" s="11">
        <v>2862813057</v>
      </c>
      <c r="H13" s="11"/>
      <c r="I13" s="11">
        <v>88776770.327380955</v>
      </c>
      <c r="J13" s="11"/>
      <c r="K13" s="11"/>
      <c r="L13" s="11" t="s">
        <v>1512</v>
      </c>
      <c r="M13" s="11">
        <v>643652708.68452382</v>
      </c>
      <c r="N13" s="11" t="s">
        <v>1513</v>
      </c>
      <c r="O13" s="11">
        <v>71161789.857142851</v>
      </c>
      <c r="P13" s="18">
        <v>0.29269431974963284</v>
      </c>
      <c r="R13" s="17">
        <v>85</v>
      </c>
      <c r="S13" s="11">
        <v>16323651913</v>
      </c>
      <c r="T13" s="11">
        <v>8469623930</v>
      </c>
      <c r="U13" s="11">
        <v>3677180407</v>
      </c>
      <c r="V13" s="11">
        <v>9490152083</v>
      </c>
      <c r="W13" s="11">
        <v>3686209375</v>
      </c>
      <c r="X13" s="11"/>
      <c r="Y13" s="93">
        <v>50749476.379679143</v>
      </c>
      <c r="Z13" s="11"/>
      <c r="AA13" s="11"/>
      <c r="AB13" s="95" t="s">
        <v>1512</v>
      </c>
      <c r="AC13" s="93">
        <v>1843711969.6363635</v>
      </c>
      <c r="AD13" s="95" t="s">
        <v>1513</v>
      </c>
      <c r="AE13" s="93">
        <v>122662205.4973262</v>
      </c>
      <c r="AF13" s="15">
        <v>0.27142101084435455</v>
      </c>
      <c r="AH13" s="17">
        <v>85</v>
      </c>
      <c r="AI13" s="11">
        <v>39141116797</v>
      </c>
      <c r="AJ13" s="11">
        <v>87242093455</v>
      </c>
      <c r="AK13" s="11">
        <v>192636769307</v>
      </c>
      <c r="AL13" s="11">
        <v>106339993186</v>
      </c>
      <c r="AM13" s="11">
        <v>45327608090</v>
      </c>
      <c r="AN13" s="11"/>
      <c r="AO13" s="11">
        <v>379785689.94999999</v>
      </c>
      <c r="AP13" s="11"/>
      <c r="AQ13" s="11"/>
      <c r="AR13" s="11" t="s">
        <v>1512</v>
      </c>
      <c r="AS13" s="11">
        <v>1596149324.6785712</v>
      </c>
      <c r="AT13" s="11" t="s">
        <v>1513</v>
      </c>
      <c r="AU13" s="11">
        <v>63049451.014285713</v>
      </c>
      <c r="AV13" s="18">
        <v>0.17941010838386068</v>
      </c>
    </row>
    <row r="14" spans="2:48">
      <c r="B14" s="17">
        <v>95</v>
      </c>
      <c r="C14" s="11">
        <v>131499504819</v>
      </c>
      <c r="D14" s="11">
        <v>75551429335</v>
      </c>
      <c r="E14" s="11">
        <v>68265439660</v>
      </c>
      <c r="F14" s="11">
        <v>91772124605</v>
      </c>
      <c r="G14" s="11">
        <v>19974733752</v>
      </c>
      <c r="H14" s="11"/>
      <c r="I14" s="11">
        <v>546262646.45833337</v>
      </c>
      <c r="J14" s="11"/>
      <c r="K14" s="11"/>
      <c r="L14" s="11" t="s">
        <v>1514</v>
      </c>
      <c r="M14" s="11">
        <v>743983150.31547618</v>
      </c>
      <c r="N14" s="11" t="s">
        <v>1515</v>
      </c>
      <c r="O14" s="11">
        <v>1469147.4464285714</v>
      </c>
      <c r="P14" s="18">
        <v>6.0427248008737174E-3</v>
      </c>
      <c r="R14" s="17">
        <v>95</v>
      </c>
      <c r="S14" s="11">
        <v>153469992854</v>
      </c>
      <c r="T14" s="11">
        <v>281585663898</v>
      </c>
      <c r="U14" s="11">
        <v>120682723661</v>
      </c>
      <c r="V14" s="11">
        <v>185246126804</v>
      </c>
      <c r="W14" s="11">
        <v>49090837777</v>
      </c>
      <c r="X14" s="11"/>
      <c r="Y14" s="93">
        <v>990620998.95187163</v>
      </c>
      <c r="Z14" s="11"/>
      <c r="AA14" s="11"/>
      <c r="AB14" s="95" t="s">
        <v>1514</v>
      </c>
      <c r="AC14" s="93">
        <v>732014436.5454545</v>
      </c>
      <c r="AD14" s="95" t="s">
        <v>1515</v>
      </c>
      <c r="AE14" s="93">
        <v>62323118.700534761</v>
      </c>
      <c r="AF14" s="15">
        <v>0.13790559046356438</v>
      </c>
      <c r="AH14" s="17">
        <v>95</v>
      </c>
      <c r="AI14" s="11">
        <v>249357568611</v>
      </c>
      <c r="AJ14" s="11">
        <v>125876985783</v>
      </c>
      <c r="AK14" s="11">
        <v>581644212500</v>
      </c>
      <c r="AL14" s="11">
        <v>318959588965</v>
      </c>
      <c r="AM14" s="11">
        <v>136093438692</v>
      </c>
      <c r="AN14" s="11"/>
      <c r="AO14" s="11">
        <v>1139141389.1607144</v>
      </c>
      <c r="AP14" s="11"/>
      <c r="AQ14" s="11"/>
      <c r="AR14" s="11" t="s">
        <v>1514</v>
      </c>
      <c r="AS14" s="11">
        <v>831441467.34642863</v>
      </c>
      <c r="AT14" s="11" t="s">
        <v>1515</v>
      </c>
      <c r="AU14" s="11">
        <v>49950770.178571433</v>
      </c>
      <c r="AV14" s="18">
        <v>0.14213721051376457</v>
      </c>
    </row>
    <row r="15" spans="2:48">
      <c r="B15" s="17">
        <v>105</v>
      </c>
      <c r="C15" s="11">
        <v>219923128031</v>
      </c>
      <c r="D15" s="11">
        <v>184304059605</v>
      </c>
      <c r="E15" s="11">
        <v>159632243090</v>
      </c>
      <c r="F15" s="11">
        <v>187953143575</v>
      </c>
      <c r="G15" s="11">
        <v>17499852972</v>
      </c>
      <c r="H15" s="11"/>
      <c r="I15" s="11">
        <v>1118768711.7559524</v>
      </c>
      <c r="J15" s="11"/>
      <c r="K15" s="11"/>
      <c r="L15" s="11" t="s">
        <v>1516</v>
      </c>
      <c r="M15" s="11">
        <v>363929921.42261904</v>
      </c>
      <c r="N15" s="11" t="s">
        <v>1517</v>
      </c>
      <c r="O15" s="11">
        <v>5.3571428571428568E-2</v>
      </c>
      <c r="P15" s="18">
        <v>2.2034371079209789E-10</v>
      </c>
      <c r="R15" s="17">
        <v>105</v>
      </c>
      <c r="S15" s="11">
        <v>420431504112</v>
      </c>
      <c r="T15" s="11">
        <v>97470972074</v>
      </c>
      <c r="U15" s="11">
        <v>357886445974</v>
      </c>
      <c r="V15" s="11">
        <v>291929640720</v>
      </c>
      <c r="W15" s="11">
        <v>98891525476</v>
      </c>
      <c r="X15" s="11"/>
      <c r="Y15" s="93">
        <v>1561121073.368984</v>
      </c>
      <c r="Z15" s="11"/>
      <c r="AA15" s="11"/>
      <c r="AB15" s="95" t="s">
        <v>1516</v>
      </c>
      <c r="AC15" s="93">
        <v>312662917.48128343</v>
      </c>
      <c r="AD15" s="95" t="s">
        <v>1517</v>
      </c>
      <c r="AE15" s="93">
        <v>21743376.342245989</v>
      </c>
      <c r="AF15" s="15">
        <v>4.8112694224385799E-2</v>
      </c>
      <c r="AH15" s="17">
        <v>105</v>
      </c>
      <c r="AI15" s="11">
        <v>4348574125</v>
      </c>
      <c r="AJ15" s="11">
        <v>234859007964</v>
      </c>
      <c r="AK15" s="11">
        <v>333965630871</v>
      </c>
      <c r="AL15" s="11">
        <v>191057737653</v>
      </c>
      <c r="AM15" s="11">
        <v>97640095052</v>
      </c>
      <c r="AN15" s="11"/>
      <c r="AO15" s="11">
        <v>682349063.04642856</v>
      </c>
      <c r="AP15" s="11"/>
      <c r="AQ15" s="11"/>
      <c r="AR15" s="11" t="s">
        <v>1516</v>
      </c>
      <c r="AS15" s="11">
        <v>287843905.0071429</v>
      </c>
      <c r="AT15" s="11" t="s">
        <v>1517</v>
      </c>
      <c r="AU15" s="11">
        <v>56572438.928571425</v>
      </c>
      <c r="AV15" s="18">
        <v>0.16097947303957699</v>
      </c>
    </row>
    <row r="16" spans="2:48">
      <c r="B16" s="17">
        <v>115</v>
      </c>
      <c r="C16" s="11">
        <v>189327530383</v>
      </c>
      <c r="D16" s="11">
        <v>168904573952</v>
      </c>
      <c r="E16" s="11">
        <v>165542472792</v>
      </c>
      <c r="F16" s="11">
        <v>174591525709</v>
      </c>
      <c r="G16" s="11">
        <v>7431650924</v>
      </c>
      <c r="H16" s="11"/>
      <c r="I16" s="11">
        <v>1039235272.0773809</v>
      </c>
      <c r="J16" s="11"/>
      <c r="K16" s="11"/>
      <c r="L16" s="11" t="s">
        <v>1518</v>
      </c>
      <c r="M16" s="11">
        <v>153916137.65476191</v>
      </c>
      <c r="N16" s="11" t="s">
        <v>1519</v>
      </c>
      <c r="O16" s="11">
        <v>0</v>
      </c>
      <c r="P16" s="18">
        <v>0</v>
      </c>
      <c r="R16" s="17">
        <v>115</v>
      </c>
      <c r="S16" s="11">
        <v>373081283958</v>
      </c>
      <c r="T16" s="11">
        <v>112021077932</v>
      </c>
      <c r="U16" s="11">
        <v>307064284002</v>
      </c>
      <c r="V16" s="11">
        <v>264055548631</v>
      </c>
      <c r="W16" s="11">
        <v>78369682236</v>
      </c>
      <c r="X16" s="11"/>
      <c r="Y16" s="93">
        <v>1412061757.3850267</v>
      </c>
      <c r="Z16" s="11"/>
      <c r="AA16" s="11"/>
      <c r="AB16" s="95" t="s">
        <v>1518</v>
      </c>
      <c r="AC16" s="93">
        <v>493418575.28877008</v>
      </c>
      <c r="AD16" s="95" t="s">
        <v>1519</v>
      </c>
      <c r="AE16" s="93">
        <v>3072980.0695187165</v>
      </c>
      <c r="AF16" s="15">
        <v>6.7997420508756953E-3</v>
      </c>
      <c r="AH16" s="17">
        <v>115</v>
      </c>
      <c r="AI16" s="11">
        <v>4385610824</v>
      </c>
      <c r="AJ16" s="11">
        <v>364303386957</v>
      </c>
      <c r="AK16" s="11">
        <v>309293700837</v>
      </c>
      <c r="AL16" s="11">
        <v>225994232873</v>
      </c>
      <c r="AM16" s="11">
        <v>111936443897</v>
      </c>
      <c r="AN16" s="11"/>
      <c r="AO16" s="11">
        <v>807122260.26071429</v>
      </c>
      <c r="AP16" s="11"/>
      <c r="AQ16" s="11"/>
      <c r="AR16" s="11" t="s">
        <v>1518</v>
      </c>
      <c r="AS16" s="11">
        <v>567406965.42499995</v>
      </c>
      <c r="AT16" s="11" t="s">
        <v>1519</v>
      </c>
      <c r="AU16" s="11">
        <v>37729902.45714286</v>
      </c>
      <c r="AV16" s="18">
        <v>0.10736217017361097</v>
      </c>
    </row>
    <row r="17" spans="2:48">
      <c r="B17" s="17">
        <v>125</v>
      </c>
      <c r="C17" s="11">
        <v>249833290675</v>
      </c>
      <c r="D17" s="11">
        <v>158706665205</v>
      </c>
      <c r="E17" s="11">
        <v>183780660382</v>
      </c>
      <c r="F17" s="11">
        <v>197440205421</v>
      </c>
      <c r="G17" s="11">
        <v>27178133645</v>
      </c>
      <c r="H17" s="11"/>
      <c r="I17" s="11">
        <v>1175239317.9821429</v>
      </c>
      <c r="J17" s="11"/>
      <c r="K17" s="11"/>
      <c r="L17" s="11" t="s">
        <v>1520</v>
      </c>
      <c r="M17" s="11">
        <v>55670181.928571433</v>
      </c>
      <c r="N17" s="11" t="s">
        <v>1521</v>
      </c>
      <c r="O17" s="11">
        <v>0</v>
      </c>
      <c r="P17" s="18">
        <v>0</v>
      </c>
      <c r="R17" s="17">
        <v>125</v>
      </c>
      <c r="S17" s="11">
        <v>392315933186</v>
      </c>
      <c r="T17" s="11">
        <v>445681882382</v>
      </c>
      <c r="U17" s="11">
        <v>362161005255</v>
      </c>
      <c r="V17" s="11">
        <v>400052940274</v>
      </c>
      <c r="W17" s="11">
        <v>24418778212</v>
      </c>
      <c r="X17" s="11"/>
      <c r="Y17" s="93">
        <v>2139320536.2245989</v>
      </c>
      <c r="Z17" s="11"/>
      <c r="AA17" s="11"/>
      <c r="AB17" s="95" t="s">
        <v>1520</v>
      </c>
      <c r="AC17" s="93">
        <v>299999936.63636363</v>
      </c>
      <c r="AD17" s="95" t="s">
        <v>1521</v>
      </c>
      <c r="AE17" s="93">
        <v>26517195.700534761</v>
      </c>
      <c r="AF17" s="15">
        <v>5.8675971401424096E-2</v>
      </c>
      <c r="AH17" s="17">
        <v>125</v>
      </c>
      <c r="AI17" s="11">
        <v>191609178729</v>
      </c>
      <c r="AJ17" s="11">
        <v>502515271964</v>
      </c>
      <c r="AK17" s="11">
        <v>676597556278</v>
      </c>
      <c r="AL17" s="11">
        <v>456907335657</v>
      </c>
      <c r="AM17" s="11">
        <v>141849091737</v>
      </c>
      <c r="AN17" s="11"/>
      <c r="AO17" s="11">
        <v>1631811913.0607142</v>
      </c>
      <c r="AP17" s="11"/>
      <c r="AQ17" s="11"/>
      <c r="AR17" s="11" t="s">
        <v>1520</v>
      </c>
      <c r="AS17" s="11">
        <v>332966108.32499999</v>
      </c>
      <c r="AT17" s="11" t="s">
        <v>1521</v>
      </c>
      <c r="AU17" s="11">
        <v>18855471.864285715</v>
      </c>
      <c r="AV17" s="18">
        <v>5.3654111120394185E-2</v>
      </c>
    </row>
    <row r="18" spans="2:48">
      <c r="B18" s="17">
        <v>135</v>
      </c>
      <c r="C18" s="11">
        <v>454488655724</v>
      </c>
      <c r="D18" s="11">
        <v>294580106540</v>
      </c>
      <c r="E18" s="11">
        <v>274032434603</v>
      </c>
      <c r="F18" s="11">
        <v>341033732289</v>
      </c>
      <c r="G18" s="11">
        <v>57036732153</v>
      </c>
      <c r="H18" s="11"/>
      <c r="I18" s="11">
        <v>2029962692.1964285</v>
      </c>
      <c r="J18" s="11"/>
      <c r="K18" s="11"/>
      <c r="L18" s="11" t="s">
        <v>1522</v>
      </c>
      <c r="M18" s="11">
        <v>52950512.428571425</v>
      </c>
      <c r="N18" s="11" t="s">
        <v>1523</v>
      </c>
      <c r="O18" s="11">
        <v>0</v>
      </c>
      <c r="P18" s="18">
        <v>0</v>
      </c>
      <c r="R18" s="17">
        <v>135</v>
      </c>
      <c r="S18" s="11">
        <v>679445923399</v>
      </c>
      <c r="T18" s="11">
        <v>879878180615</v>
      </c>
      <c r="U18" s="11">
        <v>721765256315</v>
      </c>
      <c r="V18" s="11">
        <v>760363120110</v>
      </c>
      <c r="W18" s="11">
        <v>60993493506</v>
      </c>
      <c r="X18" s="11"/>
      <c r="Y18" s="93">
        <v>4066112941.7647057</v>
      </c>
      <c r="Z18" s="11"/>
      <c r="AA18" s="11"/>
      <c r="AB18" s="95" t="s">
        <v>1522</v>
      </c>
      <c r="AC18" s="93">
        <v>700212491.12834227</v>
      </c>
      <c r="AD18" s="95" t="s">
        <v>1523</v>
      </c>
      <c r="AE18" s="93">
        <v>10856476.43315508</v>
      </c>
      <c r="AF18" s="15">
        <v>2.4022687312263407E-2</v>
      </c>
      <c r="AH18" s="17">
        <v>135</v>
      </c>
      <c r="AI18" s="11">
        <v>1936807436379</v>
      </c>
      <c r="AJ18" s="11">
        <v>782037297061</v>
      </c>
      <c r="AK18" s="11">
        <v>1202506273957</v>
      </c>
      <c r="AL18" s="11">
        <v>1307117002466</v>
      </c>
      <c r="AM18" s="11">
        <v>337432004042</v>
      </c>
      <c r="AN18" s="11"/>
      <c r="AO18" s="11">
        <v>4668275008.8071423</v>
      </c>
      <c r="AP18" s="11"/>
      <c r="AQ18" s="11"/>
      <c r="AR18" s="11" t="s">
        <v>1522</v>
      </c>
      <c r="AS18" s="11">
        <v>149518787.01785713</v>
      </c>
      <c r="AT18" s="11" t="s">
        <v>1523</v>
      </c>
      <c r="AU18" s="11">
        <v>22961110.83214286</v>
      </c>
      <c r="AV18" s="18">
        <v>6.5336895353382274E-2</v>
      </c>
    </row>
    <row r="19" spans="2:48">
      <c r="B19" s="17">
        <v>145</v>
      </c>
      <c r="C19" s="11">
        <v>689150708303</v>
      </c>
      <c r="D19" s="11">
        <v>580206222945</v>
      </c>
      <c r="E19" s="11">
        <v>478566427528</v>
      </c>
      <c r="F19" s="11">
        <v>582641119592</v>
      </c>
      <c r="G19" s="11">
        <v>60802635274</v>
      </c>
      <c r="H19" s="11"/>
      <c r="I19" s="11">
        <v>3468101902.3333335</v>
      </c>
      <c r="J19" s="11"/>
      <c r="K19" s="11"/>
      <c r="L19" s="11" t="s">
        <v>1524</v>
      </c>
      <c r="M19" s="11">
        <v>29643795.077380951</v>
      </c>
      <c r="N19" s="11" t="s">
        <v>1525</v>
      </c>
      <c r="O19" s="11">
        <v>0</v>
      </c>
      <c r="P19" s="18">
        <v>0</v>
      </c>
      <c r="R19" s="17">
        <v>145</v>
      </c>
      <c r="S19" s="11">
        <v>1269881781312</v>
      </c>
      <c r="T19" s="11">
        <v>1491837009648</v>
      </c>
      <c r="U19" s="11">
        <v>1359792069075</v>
      </c>
      <c r="V19" s="11">
        <v>1373836953345</v>
      </c>
      <c r="W19" s="11">
        <v>64456638983</v>
      </c>
      <c r="X19" s="11"/>
      <c r="Y19" s="93">
        <v>7346721675.6417112</v>
      </c>
      <c r="Z19" s="11"/>
      <c r="AA19" s="11"/>
      <c r="AB19" s="95" t="s">
        <v>1524</v>
      </c>
      <c r="AC19" s="93">
        <v>161694263.44385028</v>
      </c>
      <c r="AD19" s="95" t="s">
        <v>1525</v>
      </c>
      <c r="AE19" s="93">
        <v>30426745.037433155</v>
      </c>
      <c r="AF19" s="15">
        <v>6.7326833569314667E-2</v>
      </c>
      <c r="AH19" s="17">
        <v>145</v>
      </c>
      <c r="AI19" s="11">
        <v>1939388749864</v>
      </c>
      <c r="AJ19" s="11">
        <v>1204318573337</v>
      </c>
      <c r="AK19" s="11">
        <v>1346796444382</v>
      </c>
      <c r="AL19" s="11">
        <v>1496834589194</v>
      </c>
      <c r="AM19" s="11">
        <v>225067119455</v>
      </c>
      <c r="AN19" s="11"/>
      <c r="AO19" s="11">
        <v>5345837818.5499992</v>
      </c>
      <c r="AP19" s="11"/>
      <c r="AQ19" s="11"/>
      <c r="AR19" s="11" t="s">
        <v>1524</v>
      </c>
      <c r="AS19" s="11">
        <v>38008676.846428573</v>
      </c>
      <c r="AT19" s="11" t="s">
        <v>1525</v>
      </c>
      <c r="AU19" s="11">
        <v>31477193.93928571</v>
      </c>
      <c r="AV19" s="18">
        <v>8.9569800932723168E-2</v>
      </c>
    </row>
    <row r="20" spans="2:48">
      <c r="B20" s="17">
        <v>155</v>
      </c>
      <c r="C20" s="11">
        <v>707272928278</v>
      </c>
      <c r="D20" s="11">
        <v>715781448195</v>
      </c>
      <c r="E20" s="11">
        <v>643622252326</v>
      </c>
      <c r="F20" s="11">
        <v>688892209600</v>
      </c>
      <c r="G20" s="11">
        <v>22767853811</v>
      </c>
      <c r="H20" s="11"/>
      <c r="I20" s="11">
        <v>4100548866.6666665</v>
      </c>
      <c r="J20" s="11"/>
      <c r="K20" s="11"/>
      <c r="L20" s="11" t="s">
        <v>1526</v>
      </c>
      <c r="M20" s="11">
        <v>48332496.220238097</v>
      </c>
      <c r="N20" s="11" t="s">
        <v>1527</v>
      </c>
      <c r="O20" s="11">
        <v>0</v>
      </c>
      <c r="P20" s="18">
        <v>0</v>
      </c>
      <c r="R20" s="17">
        <v>155</v>
      </c>
      <c r="S20" s="11">
        <v>1779232404093</v>
      </c>
      <c r="T20" s="11">
        <v>1428445337940</v>
      </c>
      <c r="U20" s="11">
        <v>1566722765016</v>
      </c>
      <c r="V20" s="11">
        <v>1591466835683</v>
      </c>
      <c r="W20" s="11">
        <v>102016490856</v>
      </c>
      <c r="X20" s="11"/>
      <c r="Y20" s="93">
        <v>8510517837.8770056</v>
      </c>
      <c r="Z20" s="11"/>
      <c r="AA20" s="11"/>
      <c r="AB20" s="95" t="s">
        <v>1526</v>
      </c>
      <c r="AC20" s="93">
        <v>171201101.44919786</v>
      </c>
      <c r="AD20" s="95" t="s">
        <v>1527</v>
      </c>
      <c r="AE20" s="93">
        <v>7783106.5454545449</v>
      </c>
      <c r="AF20" s="15">
        <v>1.722208269052062E-2</v>
      </c>
      <c r="AH20" s="17">
        <v>155</v>
      </c>
      <c r="AI20" s="11">
        <v>960802796914</v>
      </c>
      <c r="AJ20" s="11">
        <v>1431513401930</v>
      </c>
      <c r="AK20" s="11">
        <v>1329844372015</v>
      </c>
      <c r="AL20" s="11">
        <v>1240720190286</v>
      </c>
      <c r="AM20" s="11">
        <v>143002865059</v>
      </c>
      <c r="AN20" s="11"/>
      <c r="AO20" s="11">
        <v>4431143536.7357149</v>
      </c>
      <c r="AP20" s="11"/>
      <c r="AQ20" s="11"/>
      <c r="AR20" s="11" t="s">
        <v>1526</v>
      </c>
      <c r="AS20" s="11">
        <v>119939658.56428571</v>
      </c>
      <c r="AT20" s="11" t="s">
        <v>1527</v>
      </c>
      <c r="AU20" s="11">
        <v>15441529.128571428</v>
      </c>
      <c r="AV20" s="18">
        <v>4.3939580281862144E-2</v>
      </c>
    </row>
    <row r="21" spans="2:48">
      <c r="B21" s="17">
        <v>165</v>
      </c>
      <c r="C21" s="11">
        <v>541135693875</v>
      </c>
      <c r="D21" s="11">
        <v>602950665067</v>
      </c>
      <c r="E21" s="11">
        <v>530299058331</v>
      </c>
      <c r="F21" s="11">
        <v>558128472424</v>
      </c>
      <c r="G21" s="11">
        <v>22628373652</v>
      </c>
      <c r="H21" s="11"/>
      <c r="I21" s="11">
        <v>3322193288.2380953</v>
      </c>
      <c r="J21" s="11"/>
      <c r="K21" s="11"/>
      <c r="L21" s="11" t="s">
        <v>1528</v>
      </c>
      <c r="M21" s="11">
        <v>31717159.81547619</v>
      </c>
      <c r="N21" s="11" t="s">
        <v>1529</v>
      </c>
      <c r="O21" s="11">
        <v>0</v>
      </c>
      <c r="P21" s="18">
        <v>0</v>
      </c>
      <c r="R21" s="17">
        <v>165</v>
      </c>
      <c r="S21" s="11">
        <v>1631602260557</v>
      </c>
      <c r="T21" s="11">
        <v>712971838286</v>
      </c>
      <c r="U21" s="11">
        <v>1107537981987</v>
      </c>
      <c r="V21" s="11">
        <v>1150704026943</v>
      </c>
      <c r="W21" s="11">
        <v>266062614033</v>
      </c>
      <c r="X21" s="11"/>
      <c r="Y21" s="93">
        <v>6153497470.2834225</v>
      </c>
      <c r="Z21" s="11"/>
      <c r="AA21" s="11"/>
      <c r="AB21" s="95" t="s">
        <v>1528</v>
      </c>
      <c r="AC21" s="93">
        <v>66021643.518716574</v>
      </c>
      <c r="AD21" s="95" t="s">
        <v>1529</v>
      </c>
      <c r="AE21" s="93">
        <v>105980.21925133691</v>
      </c>
      <c r="AF21" s="15">
        <v>2.3450791645297144E-4</v>
      </c>
      <c r="AH21" s="17">
        <v>165</v>
      </c>
      <c r="AI21" s="11">
        <v>678089387039</v>
      </c>
      <c r="AJ21" s="11">
        <v>1195304775620</v>
      </c>
      <c r="AK21" s="11">
        <v>1377738328933</v>
      </c>
      <c r="AL21" s="11">
        <v>1083710830531</v>
      </c>
      <c r="AM21" s="11">
        <v>209536843943</v>
      </c>
      <c r="AN21" s="11"/>
      <c r="AO21" s="11">
        <v>3870395823.3250003</v>
      </c>
      <c r="AP21" s="11"/>
      <c r="AQ21" s="11"/>
      <c r="AR21" s="11" t="s">
        <v>1528</v>
      </c>
      <c r="AS21" s="11">
        <v>27764521.403571427</v>
      </c>
      <c r="AT21" s="11" t="s">
        <v>1529</v>
      </c>
      <c r="AU21" s="11">
        <v>4221409.2392857149</v>
      </c>
      <c r="AV21" s="18">
        <v>1.201221385704497E-2</v>
      </c>
    </row>
    <row r="22" spans="2:48">
      <c r="B22" s="17">
        <v>175</v>
      </c>
      <c r="C22" s="11">
        <v>361497021780</v>
      </c>
      <c r="D22" s="11">
        <v>433847190382</v>
      </c>
      <c r="E22" s="11">
        <v>345087116820</v>
      </c>
      <c r="F22" s="11">
        <v>380143776327</v>
      </c>
      <c r="G22" s="11">
        <v>27266363625</v>
      </c>
      <c r="H22" s="11"/>
      <c r="I22" s="11">
        <v>2262760573.375</v>
      </c>
      <c r="J22" s="11"/>
      <c r="K22" s="11"/>
      <c r="L22" s="11" t="s">
        <v>1530</v>
      </c>
      <c r="M22" s="11">
        <v>39444630.041666664</v>
      </c>
      <c r="N22" s="11" t="s">
        <v>1531</v>
      </c>
      <c r="O22" s="11">
        <v>0</v>
      </c>
      <c r="P22" s="18">
        <v>0</v>
      </c>
      <c r="R22" s="17">
        <v>175</v>
      </c>
      <c r="S22" s="11">
        <v>989510011658</v>
      </c>
      <c r="T22" s="11">
        <v>386742939772</v>
      </c>
      <c r="U22" s="11">
        <v>623335441835</v>
      </c>
      <c r="V22" s="11">
        <v>666529464422</v>
      </c>
      <c r="W22" s="11">
        <v>175339032000</v>
      </c>
      <c r="X22" s="11"/>
      <c r="Y22" s="93">
        <v>3564328686.7486629</v>
      </c>
      <c r="Z22" s="11"/>
      <c r="AA22" s="11"/>
      <c r="AB22" s="95" t="s">
        <v>1530</v>
      </c>
      <c r="AC22" s="93">
        <v>56640561.978609622</v>
      </c>
      <c r="AD22" s="95" t="s">
        <v>1531</v>
      </c>
      <c r="AE22" s="93">
        <v>59.00534759358289</v>
      </c>
      <c r="AF22" s="15">
        <v>1.3056418661428581E-7</v>
      </c>
      <c r="AH22" s="17">
        <v>175</v>
      </c>
      <c r="AI22" s="11">
        <v>604453939035</v>
      </c>
      <c r="AJ22" s="11">
        <v>794963790934</v>
      </c>
      <c r="AK22" s="11">
        <v>1195379804896</v>
      </c>
      <c r="AL22" s="11">
        <v>864932511622</v>
      </c>
      <c r="AM22" s="11">
        <v>174136020725</v>
      </c>
      <c r="AN22" s="11"/>
      <c r="AO22" s="11">
        <v>3089044684.3642859</v>
      </c>
      <c r="AP22" s="11"/>
      <c r="AQ22" s="11"/>
      <c r="AR22" s="11" t="s">
        <v>1530</v>
      </c>
      <c r="AS22" s="11">
        <v>35284929.610714287</v>
      </c>
      <c r="AT22" s="11" t="s">
        <v>1531</v>
      </c>
      <c r="AU22" s="11">
        <v>389668.50714285712</v>
      </c>
      <c r="AV22" s="18">
        <v>1.1088196324570202E-3</v>
      </c>
    </row>
    <row r="23" spans="2:48">
      <c r="B23" s="17">
        <v>185</v>
      </c>
      <c r="C23" s="11">
        <v>220410173910</v>
      </c>
      <c r="D23" s="11">
        <v>293994897371</v>
      </c>
      <c r="E23" s="11">
        <v>228066801821</v>
      </c>
      <c r="F23" s="11">
        <v>247490624367</v>
      </c>
      <c r="G23" s="11">
        <v>23356951452</v>
      </c>
      <c r="H23" s="11"/>
      <c r="I23" s="11">
        <v>1473158478.375</v>
      </c>
      <c r="J23" s="11"/>
      <c r="K23" s="11"/>
      <c r="L23" s="11" t="s">
        <v>1532</v>
      </c>
      <c r="M23" s="11">
        <v>1454316.6369047619</v>
      </c>
      <c r="N23" s="11" t="s">
        <v>1533</v>
      </c>
      <c r="O23" s="11">
        <v>0</v>
      </c>
      <c r="P23" s="18">
        <v>0</v>
      </c>
      <c r="R23" s="17">
        <v>185</v>
      </c>
      <c r="S23" s="11">
        <v>467733393758</v>
      </c>
      <c r="T23" s="11">
        <v>283703056934</v>
      </c>
      <c r="U23" s="11">
        <v>372686817203</v>
      </c>
      <c r="V23" s="11">
        <v>374707755965</v>
      </c>
      <c r="W23" s="11">
        <v>53134591254</v>
      </c>
      <c r="X23" s="11"/>
      <c r="Y23" s="93">
        <v>2003784791.2566845</v>
      </c>
      <c r="Z23" s="11"/>
      <c r="AA23" s="11"/>
      <c r="AB23" s="95" t="s">
        <v>1532</v>
      </c>
      <c r="AC23" s="93">
        <v>27871639.368983954</v>
      </c>
      <c r="AD23" s="95" t="s">
        <v>1533</v>
      </c>
      <c r="AE23" s="93">
        <v>0</v>
      </c>
      <c r="AF23" s="15">
        <v>0</v>
      </c>
      <c r="AH23" s="17">
        <v>185</v>
      </c>
      <c r="AI23" s="11">
        <v>545224541400</v>
      </c>
      <c r="AJ23" s="11">
        <v>516443824196</v>
      </c>
      <c r="AK23" s="11">
        <v>703810459360</v>
      </c>
      <c r="AL23" s="11">
        <v>588492941652</v>
      </c>
      <c r="AM23" s="11">
        <v>58254269768</v>
      </c>
      <c r="AN23" s="11"/>
      <c r="AO23" s="11">
        <v>2101760505.9000001</v>
      </c>
      <c r="AP23" s="11"/>
      <c r="AQ23" s="11"/>
      <c r="AR23" s="11" t="s">
        <v>1532</v>
      </c>
      <c r="AS23" s="11">
        <v>20085809.460714288</v>
      </c>
      <c r="AT23" s="11" t="s">
        <v>1533</v>
      </c>
      <c r="AU23" s="11">
        <v>7024.3178571428571</v>
      </c>
      <c r="AV23" s="18">
        <v>1.9988019051698718E-5</v>
      </c>
    </row>
    <row r="24" spans="2:48">
      <c r="B24" s="17">
        <v>195</v>
      </c>
      <c r="C24" s="11">
        <v>121151354787</v>
      </c>
      <c r="D24" s="11">
        <v>194191667328</v>
      </c>
      <c r="E24" s="11">
        <v>149331768052</v>
      </c>
      <c r="F24" s="11">
        <v>154891596723</v>
      </c>
      <c r="G24" s="11">
        <v>21267389631</v>
      </c>
      <c r="H24" s="11"/>
      <c r="I24" s="11">
        <v>921973790.01785719</v>
      </c>
      <c r="J24" s="11"/>
      <c r="K24" s="11"/>
      <c r="L24" s="11" t="s">
        <v>1534</v>
      </c>
      <c r="M24" s="11">
        <v>14830.809523809523</v>
      </c>
      <c r="N24" s="11" t="s">
        <v>1535</v>
      </c>
      <c r="O24" s="11">
        <v>0</v>
      </c>
      <c r="P24" s="18">
        <v>0</v>
      </c>
      <c r="R24" s="17">
        <v>195</v>
      </c>
      <c r="S24" s="11">
        <v>225763872253</v>
      </c>
      <c r="T24" s="11">
        <v>243501441904</v>
      </c>
      <c r="U24" s="11">
        <v>265403699662</v>
      </c>
      <c r="V24" s="11">
        <v>244889671273</v>
      </c>
      <c r="W24" s="11">
        <v>11464065085</v>
      </c>
      <c r="X24" s="11"/>
      <c r="Y24" s="93">
        <v>1309570434.6149733</v>
      </c>
      <c r="Z24" s="11"/>
      <c r="AA24" s="11"/>
      <c r="AB24" s="95" t="s">
        <v>1534</v>
      </c>
      <c r="AC24" s="93">
        <v>34451479.331550807</v>
      </c>
      <c r="AD24" s="95" t="s">
        <v>1535</v>
      </c>
      <c r="AE24" s="93">
        <v>0</v>
      </c>
      <c r="AF24" s="15">
        <v>0</v>
      </c>
      <c r="AH24" s="17">
        <v>195</v>
      </c>
      <c r="AI24" s="11">
        <v>535803976988</v>
      </c>
      <c r="AJ24" s="11">
        <v>375675828583</v>
      </c>
      <c r="AK24" s="11">
        <v>327953549925</v>
      </c>
      <c r="AL24" s="11">
        <v>413144451832</v>
      </c>
      <c r="AM24" s="11">
        <v>62857970335</v>
      </c>
      <c r="AN24" s="11"/>
      <c r="AO24" s="11">
        <v>1475515899.4000001</v>
      </c>
      <c r="AP24" s="11"/>
      <c r="AQ24" s="11"/>
      <c r="AR24" s="11" t="s">
        <v>1534</v>
      </c>
      <c r="AS24" s="11">
        <v>29864960.717857145</v>
      </c>
      <c r="AT24" s="11" t="s">
        <v>1535</v>
      </c>
      <c r="AU24" s="11">
        <v>21.167857142857141</v>
      </c>
      <c r="AV24" s="18">
        <v>6.0234109626007555E-8</v>
      </c>
    </row>
    <row r="25" spans="2:48">
      <c r="B25" s="17">
        <v>205</v>
      </c>
      <c r="C25" s="11">
        <v>64080356137</v>
      </c>
      <c r="D25" s="11">
        <v>130340114175</v>
      </c>
      <c r="E25" s="11">
        <v>90818324454</v>
      </c>
      <c r="F25" s="11">
        <v>95079598255</v>
      </c>
      <c r="G25" s="11">
        <v>19245845652</v>
      </c>
      <c r="H25" s="11"/>
      <c r="I25" s="11">
        <v>565949989.61309528</v>
      </c>
      <c r="J25" s="11"/>
      <c r="K25" s="11"/>
      <c r="L25" s="11" t="s">
        <v>1536</v>
      </c>
      <c r="M25" s="11">
        <v>5.3571428571428568E-2</v>
      </c>
      <c r="N25" s="11" t="s">
        <v>1537</v>
      </c>
      <c r="O25" s="11">
        <v>24312665144.309525</v>
      </c>
      <c r="P25" s="18">
        <v>21881398629.878571</v>
      </c>
      <c r="R25" s="17">
        <v>205</v>
      </c>
      <c r="S25" s="11">
        <v>138141644574</v>
      </c>
      <c r="T25" s="11">
        <v>262426356222</v>
      </c>
      <c r="U25" s="11">
        <v>204888891049</v>
      </c>
      <c r="V25" s="11">
        <v>201818963948</v>
      </c>
      <c r="W25" s="11">
        <v>35910726005</v>
      </c>
      <c r="X25" s="11"/>
      <c r="Y25" s="93">
        <v>1079245796.5133691</v>
      </c>
      <c r="Z25" s="11"/>
      <c r="AA25" s="11"/>
      <c r="AB25" s="95" t="s">
        <v>1536</v>
      </c>
      <c r="AC25" s="93">
        <v>13915332.283422459</v>
      </c>
      <c r="AD25" s="96" t="s">
        <v>1537</v>
      </c>
      <c r="AE25" s="97">
        <v>45192597697.481285</v>
      </c>
      <c r="AF25" s="18"/>
      <c r="AH25" s="17">
        <v>205</v>
      </c>
      <c r="AI25" s="11">
        <v>538186725069</v>
      </c>
      <c r="AJ25" s="11">
        <v>306897548443</v>
      </c>
      <c r="AK25" s="11">
        <v>169749407963</v>
      </c>
      <c r="AL25" s="11">
        <v>338277893825</v>
      </c>
      <c r="AM25" s="11">
        <v>107509780511</v>
      </c>
      <c r="AN25" s="11"/>
      <c r="AO25" s="11">
        <v>1208135335.0892856</v>
      </c>
      <c r="AP25" s="11"/>
      <c r="AQ25" s="11"/>
      <c r="AR25" s="11" t="s">
        <v>1536</v>
      </c>
      <c r="AS25" s="11">
        <v>22493827.892857142</v>
      </c>
      <c r="AT25" s="11" t="s">
        <v>1537</v>
      </c>
      <c r="AU25" s="11">
        <v>35142641394.200005</v>
      </c>
      <c r="AV25" s="18"/>
    </row>
    <row r="26" spans="2:48">
      <c r="B26" s="17">
        <v>215</v>
      </c>
      <c r="C26" s="11">
        <v>39042350866</v>
      </c>
      <c r="D26" s="11">
        <v>90395904450</v>
      </c>
      <c r="E26" s="11">
        <v>56757936677</v>
      </c>
      <c r="F26" s="11">
        <v>62065397331</v>
      </c>
      <c r="G26" s="11">
        <v>15060142987</v>
      </c>
      <c r="H26" s="11"/>
      <c r="I26" s="11">
        <v>369436888.875</v>
      </c>
      <c r="J26" s="11"/>
      <c r="K26" s="11"/>
      <c r="L26" s="11" t="s">
        <v>1538</v>
      </c>
      <c r="M26" s="11">
        <v>0</v>
      </c>
      <c r="N26" s="11"/>
      <c r="O26" s="11"/>
      <c r="P26" s="18"/>
      <c r="R26" s="17">
        <v>215</v>
      </c>
      <c r="S26" s="11">
        <v>109506688340</v>
      </c>
      <c r="T26" s="11">
        <v>328207524449</v>
      </c>
      <c r="U26" s="11">
        <v>150075496885</v>
      </c>
      <c r="V26" s="11">
        <v>195929903225</v>
      </c>
      <c r="W26" s="11">
        <v>67167660533</v>
      </c>
      <c r="X26" s="11"/>
      <c r="Y26" s="93">
        <v>1047753493.1818181</v>
      </c>
      <c r="Z26" s="11"/>
      <c r="AA26" s="11"/>
      <c r="AB26" s="95" t="s">
        <v>1538</v>
      </c>
      <c r="AC26" s="93">
        <v>7828044.0588235296</v>
      </c>
      <c r="AD26" s="11"/>
      <c r="AE26" s="11"/>
      <c r="AF26" s="18"/>
      <c r="AH26" s="17">
        <v>215</v>
      </c>
      <c r="AI26" s="11">
        <v>433135535835</v>
      </c>
      <c r="AJ26" s="11">
        <v>253358744230</v>
      </c>
      <c r="AK26" s="11">
        <v>114322272544</v>
      </c>
      <c r="AL26" s="11">
        <v>266938850870</v>
      </c>
      <c r="AM26" s="11">
        <v>92283600357</v>
      </c>
      <c r="AN26" s="11"/>
      <c r="AO26" s="11">
        <v>953353038.82142854</v>
      </c>
      <c r="AP26" s="11"/>
      <c r="AQ26" s="11"/>
      <c r="AR26" s="11" t="s">
        <v>1538</v>
      </c>
      <c r="AS26" s="11">
        <v>34078611.035714284</v>
      </c>
      <c r="AT26" s="11"/>
      <c r="AU26" s="11"/>
      <c r="AV26" s="18"/>
    </row>
    <row r="27" spans="2:48">
      <c r="B27" s="17">
        <v>225</v>
      </c>
      <c r="C27" s="11">
        <v>32586201652</v>
      </c>
      <c r="D27" s="11">
        <v>61888631093</v>
      </c>
      <c r="E27" s="11">
        <v>43729940438</v>
      </c>
      <c r="F27" s="11">
        <v>46068257728</v>
      </c>
      <c r="G27" s="11">
        <v>8539299124</v>
      </c>
      <c r="H27" s="11"/>
      <c r="I27" s="11">
        <v>274215819.80952382</v>
      </c>
      <c r="J27" s="11"/>
      <c r="K27" s="11"/>
      <c r="L27" s="11" t="s">
        <v>1539</v>
      </c>
      <c r="M27" s="11">
        <v>0</v>
      </c>
      <c r="N27" s="11"/>
      <c r="O27" s="11"/>
      <c r="P27" s="18"/>
      <c r="R27" s="17">
        <v>225</v>
      </c>
      <c r="S27" s="11">
        <v>96965224927</v>
      </c>
      <c r="T27" s="11">
        <v>247621440369</v>
      </c>
      <c r="U27" s="11">
        <v>101946039994</v>
      </c>
      <c r="V27" s="11">
        <v>148844235097</v>
      </c>
      <c r="W27" s="11">
        <v>49409527896</v>
      </c>
      <c r="X27" s="11"/>
      <c r="Y27" s="93">
        <v>795958476.4545455</v>
      </c>
      <c r="Z27" s="11"/>
      <c r="AA27" s="11"/>
      <c r="AB27" s="95" t="s">
        <v>1539</v>
      </c>
      <c r="AC27" s="93">
        <v>1339313.3529411764</v>
      </c>
      <c r="AD27" s="11"/>
      <c r="AE27" s="11"/>
      <c r="AF27" s="18"/>
      <c r="AH27" s="17">
        <v>225</v>
      </c>
      <c r="AI27" s="11">
        <v>261083956936</v>
      </c>
      <c r="AJ27" s="11">
        <v>189944183505</v>
      </c>
      <c r="AK27" s="11">
        <v>88920739680</v>
      </c>
      <c r="AL27" s="11">
        <v>179982960040</v>
      </c>
      <c r="AM27" s="11">
        <v>49948182562</v>
      </c>
      <c r="AN27" s="11"/>
      <c r="AO27" s="11">
        <v>642796285.85714281</v>
      </c>
      <c r="AP27" s="11"/>
      <c r="AQ27" s="11"/>
      <c r="AR27" s="11" t="s">
        <v>1539</v>
      </c>
      <c r="AS27" s="11">
        <v>18556853.378571428</v>
      </c>
      <c r="AT27" s="11"/>
      <c r="AU27" s="11"/>
      <c r="AV27" s="18"/>
    </row>
    <row r="28" spans="2:48">
      <c r="B28" s="17">
        <v>235</v>
      </c>
      <c r="C28" s="11">
        <v>37054789881</v>
      </c>
      <c r="D28" s="11">
        <v>39199956971</v>
      </c>
      <c r="E28" s="11">
        <v>44800872108</v>
      </c>
      <c r="F28" s="11">
        <v>40351872986</v>
      </c>
      <c r="G28" s="11">
        <v>2309085703</v>
      </c>
      <c r="H28" s="11"/>
      <c r="I28" s="11">
        <v>240189720.15476191</v>
      </c>
      <c r="J28" s="11"/>
      <c r="K28" s="11"/>
      <c r="L28" s="11" t="s">
        <v>1540</v>
      </c>
      <c r="M28" s="11">
        <v>0</v>
      </c>
      <c r="N28" s="11"/>
      <c r="O28" s="11"/>
      <c r="P28" s="18"/>
      <c r="R28" s="17">
        <v>235</v>
      </c>
      <c r="S28" s="11">
        <v>81250407975</v>
      </c>
      <c r="T28" s="11">
        <v>47502060607</v>
      </c>
      <c r="U28" s="11">
        <v>70338249710</v>
      </c>
      <c r="V28" s="11">
        <v>66363572764</v>
      </c>
      <c r="W28" s="11">
        <v>9942941888</v>
      </c>
      <c r="X28" s="11"/>
      <c r="Y28" s="93">
        <v>354885415.85026735</v>
      </c>
      <c r="Z28" s="11"/>
      <c r="AA28" s="11"/>
      <c r="AB28" s="95" t="s">
        <v>1540</v>
      </c>
      <c r="AC28" s="93">
        <v>1733666.7165775402</v>
      </c>
      <c r="AD28" s="11"/>
      <c r="AE28" s="11"/>
      <c r="AF28" s="18"/>
      <c r="AH28" s="17">
        <v>235</v>
      </c>
      <c r="AI28" s="11">
        <v>141779305601</v>
      </c>
      <c r="AJ28" s="11">
        <v>128084839710</v>
      </c>
      <c r="AK28" s="11">
        <v>65822118925</v>
      </c>
      <c r="AL28" s="11">
        <v>111895421412</v>
      </c>
      <c r="AM28" s="11">
        <v>23373392997</v>
      </c>
      <c r="AN28" s="11"/>
      <c r="AO28" s="11">
        <v>399626505.04285717</v>
      </c>
      <c r="AP28" s="11"/>
      <c r="AQ28" s="11"/>
      <c r="AR28" s="11" t="s">
        <v>1540</v>
      </c>
      <c r="AS28" s="11">
        <v>19173049.078571428</v>
      </c>
      <c r="AT28" s="11"/>
      <c r="AU28" s="11"/>
      <c r="AV28" s="18"/>
    </row>
    <row r="29" spans="2:48">
      <c r="B29" s="17">
        <v>245</v>
      </c>
      <c r="C29" s="11">
        <v>46534237919</v>
      </c>
      <c r="D29" s="11">
        <v>22944307674</v>
      </c>
      <c r="E29" s="11">
        <v>55108511684</v>
      </c>
      <c r="F29" s="11">
        <v>41529019092</v>
      </c>
      <c r="G29" s="11">
        <v>9616360478</v>
      </c>
      <c r="H29" s="11"/>
      <c r="I29" s="11">
        <v>247196542.2142857</v>
      </c>
      <c r="J29" s="11"/>
      <c r="K29" s="11"/>
      <c r="L29" s="11" t="s">
        <v>1541</v>
      </c>
      <c r="M29" s="11">
        <v>0</v>
      </c>
      <c r="N29" s="11"/>
      <c r="O29" s="11"/>
      <c r="P29" s="18"/>
      <c r="R29" s="17">
        <v>245</v>
      </c>
      <c r="S29" s="11">
        <v>60350246335</v>
      </c>
      <c r="T29" s="11">
        <v>1643967307</v>
      </c>
      <c r="U29" s="11">
        <v>55416111859</v>
      </c>
      <c r="V29" s="11">
        <v>39136775167</v>
      </c>
      <c r="W29" s="11">
        <v>18800437953</v>
      </c>
      <c r="X29" s="11"/>
      <c r="Y29" s="93">
        <v>209287567.73796791</v>
      </c>
      <c r="Z29" s="11"/>
      <c r="AA29" s="11"/>
      <c r="AB29" s="95" t="s">
        <v>1541</v>
      </c>
      <c r="AC29" s="93">
        <v>16580526.128342247</v>
      </c>
      <c r="AD29" s="11"/>
      <c r="AE29" s="11"/>
      <c r="AF29" s="18"/>
      <c r="AH29" s="17">
        <v>245</v>
      </c>
      <c r="AI29" s="11">
        <v>84025675920</v>
      </c>
      <c r="AJ29" s="11">
        <v>85242582182</v>
      </c>
      <c r="AK29" s="11">
        <v>43902590919</v>
      </c>
      <c r="AL29" s="11">
        <v>71056949674</v>
      </c>
      <c r="AM29" s="11">
        <v>13581723194</v>
      </c>
      <c r="AN29" s="11"/>
      <c r="AO29" s="11">
        <v>253774820.26428571</v>
      </c>
      <c r="AP29" s="11"/>
      <c r="AQ29" s="11"/>
      <c r="AR29" s="11" t="s">
        <v>1541</v>
      </c>
      <c r="AS29" s="11">
        <v>8551517.8035714291</v>
      </c>
      <c r="AT29" s="11"/>
      <c r="AU29" s="11"/>
      <c r="AV29" s="18"/>
    </row>
    <row r="30" spans="2:48">
      <c r="B30" s="17">
        <v>255</v>
      </c>
      <c r="C30" s="11">
        <v>49872836634</v>
      </c>
      <c r="D30" s="11">
        <v>13643012261</v>
      </c>
      <c r="E30" s="11">
        <v>65808982629</v>
      </c>
      <c r="F30" s="11">
        <v>43108277175</v>
      </c>
      <c r="G30" s="11">
        <v>15434178141</v>
      </c>
      <c r="H30" s="11"/>
      <c r="I30" s="11">
        <v>256596887.94642857</v>
      </c>
      <c r="J30" s="11"/>
      <c r="K30" s="11"/>
      <c r="L30" s="11" t="s">
        <v>1542</v>
      </c>
      <c r="M30" s="11">
        <v>0</v>
      </c>
      <c r="N30" s="11"/>
      <c r="O30" s="11"/>
      <c r="P30" s="18"/>
      <c r="R30" s="17">
        <v>255</v>
      </c>
      <c r="S30" s="11">
        <v>41551919476</v>
      </c>
      <c r="T30" s="11">
        <v>17770703</v>
      </c>
      <c r="U30" s="11">
        <v>52589364931</v>
      </c>
      <c r="V30" s="11">
        <v>31386351703</v>
      </c>
      <c r="W30" s="11">
        <v>16004657718</v>
      </c>
      <c r="X30" s="11"/>
      <c r="Y30" s="93">
        <v>167841452.95721924</v>
      </c>
      <c r="Z30" s="11"/>
      <c r="AA30" s="11"/>
      <c r="AB30" s="95" t="s">
        <v>1542</v>
      </c>
      <c r="AC30" s="93">
        <v>9936669.5721925143</v>
      </c>
      <c r="AD30" s="11"/>
      <c r="AE30" s="11"/>
      <c r="AF30" s="18"/>
      <c r="AH30" s="17">
        <v>255</v>
      </c>
      <c r="AI30" s="11">
        <v>56756952741</v>
      </c>
      <c r="AJ30" s="11">
        <v>63008212320</v>
      </c>
      <c r="AK30" s="11">
        <v>29788554252</v>
      </c>
      <c r="AL30" s="11">
        <v>49851239771</v>
      </c>
      <c r="AM30" s="11">
        <v>10192367639</v>
      </c>
      <c r="AN30" s="11"/>
      <c r="AO30" s="11">
        <v>178040142.03928572</v>
      </c>
      <c r="AP30" s="11"/>
      <c r="AQ30" s="11"/>
      <c r="AR30" s="11" t="s">
        <v>1542</v>
      </c>
      <c r="AS30" s="11">
        <v>10303954.060714286</v>
      </c>
      <c r="AT30" s="11"/>
      <c r="AU30" s="11"/>
      <c r="AV30" s="18"/>
    </row>
    <row r="31" spans="2:48">
      <c r="B31" s="17">
        <v>265</v>
      </c>
      <c r="C31" s="11">
        <v>39744560211</v>
      </c>
      <c r="D31" s="11">
        <v>9464655033</v>
      </c>
      <c r="E31" s="11">
        <v>61776918396</v>
      </c>
      <c r="F31" s="11">
        <v>36995377880</v>
      </c>
      <c r="G31" s="11">
        <v>15163681690</v>
      </c>
      <c r="H31" s="11"/>
      <c r="I31" s="11">
        <v>220210582.61904761</v>
      </c>
      <c r="J31" s="11"/>
      <c r="K31" s="11"/>
      <c r="L31" s="11" t="s">
        <v>1543</v>
      </c>
      <c r="M31" s="11">
        <v>0</v>
      </c>
      <c r="N31" s="11"/>
      <c r="O31" s="11"/>
      <c r="P31" s="18"/>
      <c r="R31" s="17">
        <v>265</v>
      </c>
      <c r="S31" s="11">
        <v>29032365576</v>
      </c>
      <c r="T31" s="11">
        <v>209609</v>
      </c>
      <c r="U31" s="11">
        <v>57725232907</v>
      </c>
      <c r="V31" s="11">
        <v>28919269364</v>
      </c>
      <c r="W31" s="11">
        <v>16663874817</v>
      </c>
      <c r="X31" s="11"/>
      <c r="Y31" s="93">
        <v>154648499.27272728</v>
      </c>
      <c r="Z31" s="11"/>
      <c r="AA31" s="11"/>
      <c r="AB31" s="95" t="s">
        <v>1543</v>
      </c>
      <c r="AC31" s="93">
        <v>1878474.3903743315</v>
      </c>
      <c r="AD31" s="11"/>
      <c r="AE31" s="11"/>
      <c r="AF31" s="18"/>
      <c r="AH31" s="17">
        <v>265</v>
      </c>
      <c r="AI31" s="11">
        <v>42772874983</v>
      </c>
      <c r="AJ31" s="11">
        <v>54899800104</v>
      </c>
      <c r="AK31" s="11">
        <v>24702928718</v>
      </c>
      <c r="AL31" s="11">
        <v>40791867935</v>
      </c>
      <c r="AM31" s="11">
        <v>8773179812</v>
      </c>
      <c r="AN31" s="11"/>
      <c r="AO31" s="11">
        <v>145685242.625</v>
      </c>
      <c r="AP31" s="11"/>
      <c r="AQ31" s="11"/>
      <c r="AR31" s="11" t="s">
        <v>1543</v>
      </c>
      <c r="AS31" s="11">
        <v>7426658.8714285716</v>
      </c>
      <c r="AT31" s="11"/>
      <c r="AU31" s="11"/>
      <c r="AV31" s="18"/>
    </row>
    <row r="32" spans="2:48">
      <c r="B32" s="17">
        <v>275</v>
      </c>
      <c r="C32" s="11">
        <v>23881635234</v>
      </c>
      <c r="D32" s="11">
        <v>8361598860</v>
      </c>
      <c r="E32" s="11">
        <v>40191312663</v>
      </c>
      <c r="F32" s="11">
        <v>24144848919</v>
      </c>
      <c r="G32" s="11">
        <v>9189389375</v>
      </c>
      <c r="H32" s="11"/>
      <c r="I32" s="11">
        <v>143719338.80357143</v>
      </c>
      <c r="J32" s="11"/>
      <c r="K32" s="11"/>
      <c r="L32" s="11" t="s">
        <v>1544</v>
      </c>
      <c r="M32" s="11">
        <v>0</v>
      </c>
      <c r="N32" s="11"/>
      <c r="O32" s="11"/>
      <c r="P32" s="18"/>
      <c r="R32" s="17">
        <v>275</v>
      </c>
      <c r="S32" s="11">
        <v>21960438370</v>
      </c>
      <c r="T32" s="11">
        <v>10810</v>
      </c>
      <c r="U32" s="11">
        <v>66685639435</v>
      </c>
      <c r="V32" s="11">
        <v>29548696205</v>
      </c>
      <c r="W32" s="11">
        <v>19620818102</v>
      </c>
      <c r="X32" s="11"/>
      <c r="Y32" s="93">
        <v>158014418.20855615</v>
      </c>
      <c r="Z32" s="11"/>
      <c r="AA32" s="11"/>
      <c r="AB32" s="95" t="s">
        <v>1544</v>
      </c>
      <c r="AC32" s="93">
        <v>8978002.0427807495</v>
      </c>
      <c r="AD32" s="11"/>
      <c r="AE32" s="11"/>
      <c r="AF32" s="18"/>
      <c r="AH32" s="17">
        <v>275</v>
      </c>
      <c r="AI32" s="11">
        <v>36857566745</v>
      </c>
      <c r="AJ32" s="11">
        <v>54934827795</v>
      </c>
      <c r="AK32" s="11">
        <v>27620881862</v>
      </c>
      <c r="AL32" s="11">
        <v>39804425467</v>
      </c>
      <c r="AM32" s="11">
        <v>8021344294</v>
      </c>
      <c r="AN32" s="11"/>
      <c r="AO32" s="11">
        <v>142158662.38214287</v>
      </c>
      <c r="AP32" s="11"/>
      <c r="AQ32" s="11"/>
      <c r="AR32" s="11" t="s">
        <v>1544</v>
      </c>
      <c r="AS32" s="11">
        <v>15534451.960714286</v>
      </c>
      <c r="AT32" s="11"/>
      <c r="AU32" s="11"/>
      <c r="AV32" s="18"/>
    </row>
    <row r="33" spans="2:48">
      <c r="B33" s="17">
        <v>285</v>
      </c>
      <c r="C33" s="11">
        <v>11628802196</v>
      </c>
      <c r="D33" s="11">
        <v>9195302197</v>
      </c>
      <c r="E33" s="11">
        <v>17994859017</v>
      </c>
      <c r="F33" s="11">
        <v>12939654470</v>
      </c>
      <c r="G33" s="11">
        <v>2623407474</v>
      </c>
      <c r="H33" s="11"/>
      <c r="I33" s="11">
        <v>77021752.797619045</v>
      </c>
      <c r="J33" s="11"/>
      <c r="K33" s="11"/>
      <c r="L33" s="11" t="s">
        <v>1545</v>
      </c>
      <c r="M33" s="11">
        <v>0</v>
      </c>
      <c r="N33" s="11"/>
      <c r="O33" s="11"/>
      <c r="P33" s="18"/>
      <c r="R33" s="17">
        <v>285</v>
      </c>
      <c r="S33" s="11">
        <v>18183049767</v>
      </c>
      <c r="T33" s="11">
        <v>6058</v>
      </c>
      <c r="U33" s="11">
        <v>74529514885</v>
      </c>
      <c r="V33" s="11">
        <v>30904190237</v>
      </c>
      <c r="W33" s="11">
        <v>22435332868</v>
      </c>
      <c r="X33" s="11"/>
      <c r="Y33" s="93">
        <v>165263049.39572191</v>
      </c>
      <c r="Z33" s="11"/>
      <c r="AA33" s="11"/>
      <c r="AB33" s="95" t="s">
        <v>1545</v>
      </c>
      <c r="AC33" s="93">
        <v>12053193.005347595</v>
      </c>
      <c r="AD33" s="11"/>
      <c r="AE33" s="11"/>
      <c r="AF33" s="18"/>
      <c r="AH33" s="17">
        <v>285</v>
      </c>
      <c r="AI33" s="11">
        <v>37462229878</v>
      </c>
      <c r="AJ33" s="11">
        <v>58273580848</v>
      </c>
      <c r="AK33" s="11">
        <v>39342807846</v>
      </c>
      <c r="AL33" s="11">
        <v>45026206191</v>
      </c>
      <c r="AM33" s="11">
        <v>6645897102</v>
      </c>
      <c r="AN33" s="11"/>
      <c r="AO33" s="11">
        <v>160807879.25357142</v>
      </c>
      <c r="AP33" s="11"/>
      <c r="AQ33" s="11"/>
      <c r="AR33" s="11" t="s">
        <v>1545</v>
      </c>
      <c r="AS33" s="11">
        <v>13269458.892857144</v>
      </c>
      <c r="AT33" s="11"/>
      <c r="AU33" s="11"/>
      <c r="AV33" s="18"/>
    </row>
    <row r="34" spans="2:48">
      <c r="B34" s="17">
        <v>295</v>
      </c>
      <c r="C34" s="11">
        <v>4686042179</v>
      </c>
      <c r="D34" s="11">
        <v>11234502450</v>
      </c>
      <c r="E34" s="11">
        <v>6137184234</v>
      </c>
      <c r="F34" s="11">
        <v>7352576288</v>
      </c>
      <c r="G34" s="11">
        <v>1985654079</v>
      </c>
      <c r="H34" s="11"/>
      <c r="I34" s="11">
        <v>43765335.047619045</v>
      </c>
      <c r="J34" s="11"/>
      <c r="K34" s="11"/>
      <c r="L34" s="11" t="s">
        <v>1546</v>
      </c>
      <c r="M34" s="11">
        <v>0</v>
      </c>
      <c r="N34" s="11"/>
      <c r="O34" s="11"/>
      <c r="P34" s="18"/>
      <c r="R34" s="17">
        <v>295</v>
      </c>
      <c r="S34" s="11">
        <v>16148456657</v>
      </c>
      <c r="T34" s="11">
        <v>40385</v>
      </c>
      <c r="U34" s="11">
        <v>77546161441</v>
      </c>
      <c r="V34" s="11">
        <v>31231552827</v>
      </c>
      <c r="W34" s="11">
        <v>23621847693</v>
      </c>
      <c r="X34" s="11"/>
      <c r="Y34" s="93">
        <v>167013651.48128343</v>
      </c>
      <c r="Z34" s="11"/>
      <c r="AA34" s="11"/>
      <c r="AB34" s="95" t="s">
        <v>1546</v>
      </c>
      <c r="AC34" s="93">
        <v>18373552.03208556</v>
      </c>
      <c r="AD34" s="11"/>
      <c r="AE34" s="11"/>
      <c r="AF34" s="18"/>
      <c r="AH34" s="17">
        <v>295</v>
      </c>
      <c r="AI34" s="11">
        <v>41586723704</v>
      </c>
      <c r="AJ34" s="11">
        <v>60127139413</v>
      </c>
      <c r="AK34" s="11">
        <v>60187892360</v>
      </c>
      <c r="AL34" s="11">
        <v>53967251826</v>
      </c>
      <c r="AM34" s="11">
        <v>6190288904</v>
      </c>
      <c r="AN34" s="11"/>
      <c r="AO34" s="11">
        <v>192740185.09285715</v>
      </c>
      <c r="AP34" s="11"/>
      <c r="AQ34" s="11"/>
      <c r="AR34" s="11" t="s">
        <v>1546</v>
      </c>
      <c r="AS34" s="11">
        <v>18207735.046428569</v>
      </c>
      <c r="AT34" s="11"/>
      <c r="AU34" s="11"/>
      <c r="AV34" s="18"/>
    </row>
    <row r="35" spans="2:48">
      <c r="B35" s="17">
        <v>305</v>
      </c>
      <c r="C35" s="11">
        <v>1475977963</v>
      </c>
      <c r="D35" s="11">
        <v>13329285717</v>
      </c>
      <c r="E35" s="11">
        <v>1891777425</v>
      </c>
      <c r="F35" s="11">
        <v>5565680368</v>
      </c>
      <c r="G35" s="11">
        <v>3883657997</v>
      </c>
      <c r="H35" s="11"/>
      <c r="I35" s="11">
        <v>33129049.80952381</v>
      </c>
      <c r="J35" s="11"/>
      <c r="K35" s="11"/>
      <c r="L35" s="11" t="s">
        <v>1547</v>
      </c>
      <c r="M35" s="11">
        <v>0</v>
      </c>
      <c r="N35" s="11"/>
      <c r="O35" s="11"/>
      <c r="P35" s="18"/>
      <c r="R35" s="17">
        <v>305</v>
      </c>
      <c r="S35" s="11">
        <v>15145207747</v>
      </c>
      <c r="T35" s="11">
        <v>1637483</v>
      </c>
      <c r="U35" s="11">
        <v>75253746314</v>
      </c>
      <c r="V35" s="11">
        <v>30133530515</v>
      </c>
      <c r="W35" s="11">
        <v>22979754390</v>
      </c>
      <c r="X35" s="11"/>
      <c r="Y35" s="93">
        <v>161141874.41176471</v>
      </c>
      <c r="Z35" s="11"/>
      <c r="AA35" s="11"/>
      <c r="AB35" s="95" t="s">
        <v>1547</v>
      </c>
      <c r="AC35" s="93">
        <v>5844587.2085561492</v>
      </c>
      <c r="AD35" s="11"/>
      <c r="AE35" s="11"/>
      <c r="AF35" s="18"/>
      <c r="AH35" s="17">
        <v>305</v>
      </c>
      <c r="AI35" s="11">
        <v>41117608245</v>
      </c>
      <c r="AJ35" s="11">
        <v>56761920185</v>
      </c>
      <c r="AK35" s="11">
        <v>81761948477</v>
      </c>
      <c r="AL35" s="11">
        <v>59880492302</v>
      </c>
      <c r="AM35" s="11">
        <v>11836169387</v>
      </c>
      <c r="AN35" s="11"/>
      <c r="AO35" s="11">
        <v>213858901.07857144</v>
      </c>
      <c r="AP35" s="11"/>
      <c r="AQ35" s="11"/>
      <c r="AR35" s="11" t="s">
        <v>1547</v>
      </c>
      <c r="AS35" s="11">
        <v>8182586.4499999993</v>
      </c>
      <c r="AT35" s="11"/>
      <c r="AU35" s="11"/>
      <c r="AV35" s="18"/>
    </row>
    <row r="36" spans="2:48">
      <c r="B36" s="17">
        <v>315</v>
      </c>
      <c r="C36" s="11">
        <v>339726708</v>
      </c>
      <c r="D36" s="11">
        <v>14004181694</v>
      </c>
      <c r="E36" s="11">
        <v>637854801</v>
      </c>
      <c r="F36" s="11">
        <v>4993921068</v>
      </c>
      <c r="G36" s="11">
        <v>4505952267</v>
      </c>
      <c r="H36" s="11"/>
      <c r="I36" s="11">
        <v>29725720.642857142</v>
      </c>
      <c r="J36" s="11"/>
      <c r="K36" s="11"/>
      <c r="L36" s="11" t="s">
        <v>1548</v>
      </c>
      <c r="M36" s="11">
        <v>0</v>
      </c>
      <c r="N36" s="11"/>
      <c r="O36" s="11"/>
      <c r="P36" s="18"/>
      <c r="R36" s="17">
        <v>315</v>
      </c>
      <c r="S36" s="11">
        <v>15057445743</v>
      </c>
      <c r="T36" s="11">
        <v>133570197</v>
      </c>
      <c r="U36" s="11">
        <v>69252108208</v>
      </c>
      <c r="V36" s="11">
        <v>28147708049</v>
      </c>
      <c r="W36" s="11">
        <v>20998883301</v>
      </c>
      <c r="X36" s="11"/>
      <c r="Y36" s="93">
        <v>150522502.93582886</v>
      </c>
      <c r="Z36" s="11"/>
      <c r="AA36" s="11"/>
      <c r="AB36" s="95" t="s">
        <v>1548</v>
      </c>
      <c r="AC36" s="93">
        <v>1938519.3368983956</v>
      </c>
      <c r="AD36" s="11"/>
      <c r="AE36" s="11"/>
      <c r="AF36" s="18"/>
      <c r="AH36" s="17">
        <v>315</v>
      </c>
      <c r="AI36" s="11">
        <v>29363169666</v>
      </c>
      <c r="AJ36" s="11">
        <v>47734003715</v>
      </c>
      <c r="AK36" s="11">
        <v>86054742308</v>
      </c>
      <c r="AL36" s="11">
        <v>54383971896</v>
      </c>
      <c r="AM36" s="11">
        <v>16699801993</v>
      </c>
      <c r="AN36" s="11"/>
      <c r="AO36" s="11">
        <v>194228471.05714285</v>
      </c>
      <c r="AP36" s="11"/>
      <c r="AQ36" s="11"/>
      <c r="AR36" s="11" t="s">
        <v>1548</v>
      </c>
      <c r="AS36" s="11">
        <v>7258942.6785714291</v>
      </c>
      <c r="AT36" s="11"/>
      <c r="AU36" s="11"/>
      <c r="AV36" s="18"/>
    </row>
    <row r="37" spans="2:48">
      <c r="B37" s="17">
        <v>325</v>
      </c>
      <c r="C37" s="11">
        <v>58538448</v>
      </c>
      <c r="D37" s="11">
        <v>12739967099</v>
      </c>
      <c r="E37" s="11">
        <v>277502940</v>
      </c>
      <c r="F37" s="11">
        <v>4358669496</v>
      </c>
      <c r="G37" s="11">
        <v>4191125485</v>
      </c>
      <c r="H37" s="11"/>
      <c r="I37" s="11">
        <v>25944461.285714287</v>
      </c>
      <c r="J37" s="11"/>
      <c r="K37" s="11"/>
      <c r="L37" s="11" t="s">
        <v>1549</v>
      </c>
      <c r="M37" s="11">
        <v>0</v>
      </c>
      <c r="N37" s="11"/>
      <c r="O37" s="11"/>
      <c r="P37" s="18"/>
      <c r="R37" s="17">
        <v>325</v>
      </c>
      <c r="S37" s="11">
        <v>16053968445</v>
      </c>
      <c r="T37" s="11">
        <v>6767886993</v>
      </c>
      <c r="U37" s="11">
        <v>61034984867</v>
      </c>
      <c r="V37" s="11">
        <v>27952280102</v>
      </c>
      <c r="W37" s="11">
        <v>16757156115</v>
      </c>
      <c r="X37" s="11"/>
      <c r="Y37" s="93">
        <v>149477433.70053476</v>
      </c>
      <c r="Z37" s="11"/>
      <c r="AA37" s="11"/>
      <c r="AB37" s="95" t="s">
        <v>1549</v>
      </c>
      <c r="AC37" s="93">
        <v>98283.417112299474</v>
      </c>
      <c r="AD37" s="11"/>
      <c r="AE37" s="11"/>
      <c r="AF37" s="18"/>
      <c r="AH37" s="17">
        <v>325</v>
      </c>
      <c r="AI37" s="11">
        <v>14334246078</v>
      </c>
      <c r="AJ37" s="11">
        <v>35980072829</v>
      </c>
      <c r="AK37" s="11">
        <v>66225296398</v>
      </c>
      <c r="AL37" s="11">
        <v>38846538435</v>
      </c>
      <c r="AM37" s="11">
        <v>15048064600</v>
      </c>
      <c r="AN37" s="11"/>
      <c r="AO37" s="11">
        <v>138737637.26785713</v>
      </c>
      <c r="AP37" s="11"/>
      <c r="AQ37" s="11"/>
      <c r="AR37" s="11" t="s">
        <v>1549</v>
      </c>
      <c r="AS37" s="11">
        <v>2580413.7000000002</v>
      </c>
      <c r="AT37" s="11"/>
      <c r="AU37" s="11"/>
      <c r="AV37" s="18"/>
    </row>
    <row r="38" spans="2:48">
      <c r="B38" s="17">
        <v>335</v>
      </c>
      <c r="C38" s="11">
        <v>9063581</v>
      </c>
      <c r="D38" s="11">
        <v>10471180177</v>
      </c>
      <c r="E38" s="11">
        <v>173260421</v>
      </c>
      <c r="F38" s="11">
        <v>3551168060</v>
      </c>
      <c r="G38" s="11">
        <v>3460330713</v>
      </c>
      <c r="H38" s="11"/>
      <c r="I38" s="11">
        <v>21137905.119047619</v>
      </c>
      <c r="J38" s="11"/>
      <c r="K38" s="11"/>
      <c r="L38" s="11" t="s">
        <v>1550</v>
      </c>
      <c r="M38" s="11">
        <v>0</v>
      </c>
      <c r="N38" s="11"/>
      <c r="O38" s="11"/>
      <c r="P38" s="18"/>
      <c r="R38" s="17">
        <v>335</v>
      </c>
      <c r="S38" s="11">
        <v>18351427988</v>
      </c>
      <c r="T38" s="11">
        <v>79825237310</v>
      </c>
      <c r="U38" s="11">
        <v>51244641234</v>
      </c>
      <c r="V38" s="11">
        <v>49807102177</v>
      </c>
      <c r="W38" s="11">
        <v>17760510475</v>
      </c>
      <c r="X38" s="11"/>
      <c r="Y38" s="93">
        <v>266348139.98395723</v>
      </c>
      <c r="Z38" s="11"/>
      <c r="AA38" s="11"/>
      <c r="AB38" s="95" t="s">
        <v>1550</v>
      </c>
      <c r="AC38" s="93">
        <v>7696.8021390374324</v>
      </c>
      <c r="AD38" s="11"/>
      <c r="AE38" s="11"/>
      <c r="AF38" s="18"/>
      <c r="AH38" s="17">
        <v>335</v>
      </c>
      <c r="AI38" s="11">
        <v>5718960556</v>
      </c>
      <c r="AJ38" s="11">
        <v>25146527838</v>
      </c>
      <c r="AK38" s="11">
        <v>37627465476</v>
      </c>
      <c r="AL38" s="11">
        <v>22830984623</v>
      </c>
      <c r="AM38" s="11">
        <v>9283668040</v>
      </c>
      <c r="AN38" s="11"/>
      <c r="AO38" s="11">
        <v>81539230.796428576</v>
      </c>
      <c r="AP38" s="11"/>
      <c r="AQ38" s="11"/>
      <c r="AR38" s="11" t="s">
        <v>1550</v>
      </c>
      <c r="AS38" s="11">
        <v>1640995.5392857143</v>
      </c>
      <c r="AT38" s="11"/>
      <c r="AU38" s="11"/>
      <c r="AV38" s="18"/>
    </row>
    <row r="39" spans="2:48">
      <c r="B39" s="17">
        <v>345</v>
      </c>
      <c r="C39" s="11">
        <v>1760259</v>
      </c>
      <c r="D39" s="11">
        <v>8435180463</v>
      </c>
      <c r="E39" s="11">
        <v>159823267</v>
      </c>
      <c r="F39" s="11">
        <v>2865587996</v>
      </c>
      <c r="G39" s="11">
        <v>2785170022</v>
      </c>
      <c r="H39" s="11"/>
      <c r="I39" s="11">
        <v>17057071.404761903</v>
      </c>
      <c r="J39" s="11"/>
      <c r="K39" s="11"/>
      <c r="L39" s="11" t="s">
        <v>1551</v>
      </c>
      <c r="M39" s="11">
        <v>0</v>
      </c>
      <c r="N39" s="11"/>
      <c r="O39" s="11"/>
      <c r="P39" s="18"/>
      <c r="R39" s="17">
        <v>345</v>
      </c>
      <c r="S39" s="11">
        <v>22013906387</v>
      </c>
      <c r="T39" s="11">
        <v>112742305236</v>
      </c>
      <c r="U39" s="11">
        <v>40114637114</v>
      </c>
      <c r="V39" s="11">
        <v>58290282913</v>
      </c>
      <c r="W39" s="11">
        <v>27722891652</v>
      </c>
      <c r="X39" s="11"/>
      <c r="Y39" s="93">
        <v>311712742.85026735</v>
      </c>
      <c r="Z39" s="11"/>
      <c r="AA39" s="11"/>
      <c r="AB39" s="95" t="s">
        <v>1551</v>
      </c>
      <c r="AC39" s="93">
        <v>57.775401069518722</v>
      </c>
      <c r="AD39" s="11"/>
      <c r="AE39" s="11"/>
      <c r="AF39" s="18"/>
      <c r="AH39" s="17">
        <v>345</v>
      </c>
      <c r="AI39" s="11">
        <v>2662700634</v>
      </c>
      <c r="AJ39" s="11">
        <v>17198957998</v>
      </c>
      <c r="AK39" s="11">
        <v>16674762548</v>
      </c>
      <c r="AL39" s="11">
        <v>12178807060</v>
      </c>
      <c r="AM39" s="11">
        <v>4760458884</v>
      </c>
      <c r="AN39" s="11"/>
      <c r="AO39" s="11">
        <v>43495739.5</v>
      </c>
      <c r="AP39" s="11"/>
      <c r="AQ39" s="11"/>
      <c r="AR39" s="11" t="s">
        <v>1551</v>
      </c>
      <c r="AS39" s="11">
        <v>299519.36428571428</v>
      </c>
      <c r="AT39" s="11"/>
      <c r="AU39" s="11"/>
      <c r="AV39" s="18"/>
    </row>
    <row r="40" spans="2:48">
      <c r="B40" s="17">
        <v>355</v>
      </c>
      <c r="C40" s="11">
        <v>633203</v>
      </c>
      <c r="D40" s="11">
        <v>7228830281</v>
      </c>
      <c r="E40" s="11">
        <v>207326612</v>
      </c>
      <c r="F40" s="11">
        <v>2478930032</v>
      </c>
      <c r="G40" s="11">
        <v>2375699534</v>
      </c>
      <c r="H40" s="11"/>
      <c r="I40" s="11">
        <v>14755535.904761905</v>
      </c>
      <c r="J40" s="11"/>
      <c r="K40" s="11"/>
      <c r="L40" s="11" t="s">
        <v>1552</v>
      </c>
      <c r="M40" s="11">
        <v>0</v>
      </c>
      <c r="N40" s="11"/>
      <c r="O40" s="11"/>
      <c r="P40" s="18"/>
      <c r="R40" s="17">
        <v>355</v>
      </c>
      <c r="S40" s="11">
        <v>26683366719</v>
      </c>
      <c r="T40" s="11">
        <v>13652439503</v>
      </c>
      <c r="U40" s="11">
        <v>28191246029</v>
      </c>
      <c r="V40" s="11">
        <v>22842350751</v>
      </c>
      <c r="W40" s="11">
        <v>4615527292</v>
      </c>
      <c r="X40" s="11"/>
      <c r="Y40" s="93">
        <v>122151608.29411764</v>
      </c>
      <c r="Z40" s="11"/>
      <c r="AA40" s="11"/>
      <c r="AB40" s="95" t="s">
        <v>1552</v>
      </c>
      <c r="AC40" s="93">
        <v>1.2299465240641714</v>
      </c>
      <c r="AD40" s="11"/>
      <c r="AE40" s="11"/>
      <c r="AF40" s="18"/>
      <c r="AH40" s="17">
        <v>355</v>
      </c>
      <c r="AI40" s="11">
        <v>2072025946</v>
      </c>
      <c r="AJ40" s="11">
        <v>12241482806</v>
      </c>
      <c r="AK40" s="11">
        <v>6252897295</v>
      </c>
      <c r="AL40" s="11">
        <v>6855468682</v>
      </c>
      <c r="AM40" s="11">
        <v>2951089201</v>
      </c>
      <c r="AN40" s="11"/>
      <c r="AO40" s="11">
        <v>24483816.721428573</v>
      </c>
      <c r="AP40" s="11"/>
      <c r="AQ40" s="11"/>
      <c r="AR40" s="11" t="s">
        <v>1552</v>
      </c>
      <c r="AS40" s="11">
        <v>90149.142857142855</v>
      </c>
      <c r="AT40" s="11"/>
      <c r="AU40" s="11"/>
      <c r="AV40" s="18"/>
    </row>
    <row r="41" spans="2:48">
      <c r="B41" s="17">
        <v>365</v>
      </c>
      <c r="C41" s="11">
        <v>563320</v>
      </c>
      <c r="D41" s="11">
        <v>6878168631</v>
      </c>
      <c r="E41" s="11">
        <v>339217793</v>
      </c>
      <c r="F41" s="11">
        <v>2405983248</v>
      </c>
      <c r="G41" s="11">
        <v>2238228711</v>
      </c>
      <c r="H41" s="11"/>
      <c r="I41" s="11">
        <v>14321328.857142856</v>
      </c>
      <c r="J41" s="11"/>
      <c r="K41" s="11"/>
      <c r="L41" s="11" t="s">
        <v>1553</v>
      </c>
      <c r="M41" s="11">
        <v>0</v>
      </c>
      <c r="N41" s="11"/>
      <c r="O41" s="11"/>
      <c r="P41" s="18"/>
      <c r="R41" s="17">
        <v>365</v>
      </c>
      <c r="S41" s="11">
        <v>31331473558</v>
      </c>
      <c r="T41" s="11">
        <v>134652071</v>
      </c>
      <c r="U41" s="11">
        <v>16847171827</v>
      </c>
      <c r="V41" s="11">
        <v>16104432485</v>
      </c>
      <c r="W41" s="11">
        <v>9013400469</v>
      </c>
      <c r="X41" s="11"/>
      <c r="Y41" s="93">
        <v>86119959.812834218</v>
      </c>
      <c r="Z41" s="11"/>
      <c r="AA41" s="11"/>
      <c r="AB41" s="95" t="s">
        <v>1553</v>
      </c>
      <c r="AC41" s="93">
        <v>0</v>
      </c>
      <c r="AD41" s="11"/>
      <c r="AE41" s="11"/>
      <c r="AF41" s="18"/>
      <c r="AH41" s="17">
        <v>365</v>
      </c>
      <c r="AI41" s="11">
        <v>3145248072</v>
      </c>
      <c r="AJ41" s="11">
        <v>9548121523</v>
      </c>
      <c r="AK41" s="11">
        <v>2185632472</v>
      </c>
      <c r="AL41" s="11">
        <v>4959667356</v>
      </c>
      <c r="AM41" s="11">
        <v>2310890828</v>
      </c>
      <c r="AN41" s="11"/>
      <c r="AO41" s="11">
        <v>17713097.699999999</v>
      </c>
      <c r="AP41" s="11"/>
      <c r="AQ41" s="11"/>
      <c r="AR41" s="11" t="s">
        <v>1553</v>
      </c>
      <c r="AS41" s="11">
        <v>6187.2892857142861</v>
      </c>
      <c r="AT41" s="11"/>
      <c r="AU41" s="11"/>
      <c r="AV41" s="18"/>
    </row>
    <row r="42" spans="2:48">
      <c r="B42" s="17">
        <v>375</v>
      </c>
      <c r="C42" s="11">
        <v>1306053</v>
      </c>
      <c r="D42" s="11">
        <v>7108425520</v>
      </c>
      <c r="E42" s="11">
        <v>612791402</v>
      </c>
      <c r="F42" s="11">
        <v>2574174325</v>
      </c>
      <c r="G42" s="11">
        <v>2273987248</v>
      </c>
      <c r="H42" s="11"/>
      <c r="I42" s="11">
        <v>15322466.220238095</v>
      </c>
      <c r="J42" s="11"/>
      <c r="K42" s="11"/>
      <c r="L42" s="11" t="s">
        <v>1554</v>
      </c>
      <c r="M42" s="11">
        <v>0</v>
      </c>
      <c r="N42" s="11"/>
      <c r="O42" s="11"/>
      <c r="P42" s="18"/>
      <c r="R42" s="17">
        <v>375</v>
      </c>
      <c r="S42" s="11">
        <v>34393304141</v>
      </c>
      <c r="T42" s="11">
        <v>127021</v>
      </c>
      <c r="U42" s="11">
        <v>8003753174</v>
      </c>
      <c r="V42" s="11">
        <v>14132394779</v>
      </c>
      <c r="W42" s="11">
        <v>10390586189</v>
      </c>
      <c r="X42" s="11"/>
      <c r="Y42" s="93">
        <v>75574303.631016046</v>
      </c>
      <c r="Z42" s="11"/>
      <c r="AA42" s="11"/>
      <c r="AB42" s="11" t="s">
        <v>1554</v>
      </c>
      <c r="AC42" s="93">
        <v>0</v>
      </c>
      <c r="AD42" s="11"/>
      <c r="AE42" s="11"/>
      <c r="AF42" s="18"/>
      <c r="AH42" s="17">
        <v>375</v>
      </c>
      <c r="AI42" s="11">
        <v>7886754242</v>
      </c>
      <c r="AJ42" s="11">
        <v>8371763280</v>
      </c>
      <c r="AK42" s="11">
        <v>789768960</v>
      </c>
      <c r="AL42" s="11">
        <v>5682762161</v>
      </c>
      <c r="AM42" s="11">
        <v>2450499629</v>
      </c>
      <c r="AN42" s="11"/>
      <c r="AO42" s="11">
        <v>20295579.14642857</v>
      </c>
      <c r="AP42" s="11"/>
      <c r="AQ42" s="11"/>
      <c r="AR42" s="11" t="s">
        <v>1554</v>
      </c>
      <c r="AS42" s="11">
        <v>837.02857142857135</v>
      </c>
      <c r="AT42" s="11"/>
      <c r="AU42" s="11"/>
      <c r="AV42" s="18"/>
    </row>
    <row r="43" spans="2:48">
      <c r="B43" s="17">
        <v>385</v>
      </c>
      <c r="C43" s="11">
        <v>6416891</v>
      </c>
      <c r="D43" s="11">
        <v>7326436379</v>
      </c>
      <c r="E43" s="11">
        <v>1085487463</v>
      </c>
      <c r="F43" s="11">
        <v>2806113578</v>
      </c>
      <c r="G43" s="11">
        <v>2281526316</v>
      </c>
      <c r="H43" s="11"/>
      <c r="I43" s="11">
        <v>16703057.011904761</v>
      </c>
      <c r="J43" s="11"/>
      <c r="K43" s="11"/>
      <c r="L43" s="11" t="s">
        <v>1555</v>
      </c>
      <c r="M43" s="11">
        <v>0</v>
      </c>
      <c r="N43" s="11"/>
      <c r="O43" s="11"/>
      <c r="P43" s="18"/>
      <c r="R43" s="17">
        <v>385</v>
      </c>
      <c r="S43" s="11">
        <v>34521022682</v>
      </c>
      <c r="T43" s="11">
        <v>16</v>
      </c>
      <c r="U43" s="11">
        <v>2812128046</v>
      </c>
      <c r="V43" s="11">
        <v>12444383581</v>
      </c>
      <c r="W43" s="11">
        <v>11068130097</v>
      </c>
      <c r="X43" s="11"/>
      <c r="Y43" s="93">
        <v>66547505.780748665</v>
      </c>
      <c r="Z43" s="11"/>
      <c r="AA43" s="11"/>
      <c r="AB43" s="98" t="s">
        <v>1555</v>
      </c>
      <c r="AC43" s="93">
        <v>0</v>
      </c>
      <c r="AD43" s="11"/>
      <c r="AE43" s="11"/>
      <c r="AF43" s="18"/>
      <c r="AH43" s="17">
        <v>385</v>
      </c>
      <c r="AI43" s="11">
        <v>20991433460</v>
      </c>
      <c r="AJ43" s="11">
        <v>8188580222</v>
      </c>
      <c r="AK43" s="11">
        <v>325834559</v>
      </c>
      <c r="AL43" s="11">
        <v>9835282747</v>
      </c>
      <c r="AM43" s="11">
        <v>6022194129</v>
      </c>
      <c r="AN43" s="11"/>
      <c r="AO43" s="11">
        <v>35126009.810714282</v>
      </c>
      <c r="AP43" s="11"/>
      <c r="AQ43" s="11"/>
      <c r="AR43" s="11" t="s">
        <v>1555</v>
      </c>
      <c r="AS43" s="11">
        <v>19.967857142857142</v>
      </c>
      <c r="AT43" s="11"/>
      <c r="AU43" s="11"/>
      <c r="AV43" s="18"/>
    </row>
    <row r="44" spans="2:48">
      <c r="B44" s="17">
        <v>395</v>
      </c>
      <c r="C44" s="11">
        <v>46237260</v>
      </c>
      <c r="D44" s="11">
        <v>6656672729</v>
      </c>
      <c r="E44" s="11">
        <v>1745020687</v>
      </c>
      <c r="F44" s="11">
        <v>2815976892</v>
      </c>
      <c r="G44" s="11">
        <v>1981974997</v>
      </c>
      <c r="H44" s="11"/>
      <c r="I44" s="11">
        <v>16761767.214285715</v>
      </c>
      <c r="J44" s="11"/>
      <c r="K44" s="11"/>
      <c r="L44" s="11" t="s">
        <v>1556</v>
      </c>
      <c r="M44" s="11">
        <v>0</v>
      </c>
      <c r="N44" s="11"/>
      <c r="O44" s="11"/>
      <c r="P44" s="18"/>
      <c r="R44" s="17">
        <v>395</v>
      </c>
      <c r="S44" s="11">
        <v>31499358043</v>
      </c>
      <c r="T44" s="11">
        <v>0</v>
      </c>
      <c r="U44" s="11">
        <v>683724364</v>
      </c>
      <c r="V44" s="11">
        <v>10727694136</v>
      </c>
      <c r="W44" s="11">
        <v>10387707252</v>
      </c>
      <c r="X44" s="11"/>
      <c r="Y44" s="93">
        <v>57367348.320855618</v>
      </c>
      <c r="Z44" s="11"/>
      <c r="AA44" s="11"/>
      <c r="AB44" s="98" t="s">
        <v>1556</v>
      </c>
      <c r="AC44" s="93">
        <v>0</v>
      </c>
      <c r="AD44" s="11"/>
      <c r="AE44" s="11"/>
      <c r="AF44" s="18"/>
      <c r="AH44" s="17">
        <v>395</v>
      </c>
      <c r="AI44" s="11">
        <v>33734273006</v>
      </c>
      <c r="AJ44" s="11">
        <v>8633929767</v>
      </c>
      <c r="AK44" s="11">
        <v>166379744</v>
      </c>
      <c r="AL44" s="11">
        <v>14178194173</v>
      </c>
      <c r="AM44" s="11">
        <v>10078938690</v>
      </c>
      <c r="AN44" s="11"/>
      <c r="AO44" s="11">
        <v>50636407.760714285</v>
      </c>
      <c r="AP44" s="11"/>
      <c r="AQ44" s="11"/>
      <c r="AR44" s="11" t="s">
        <v>1556</v>
      </c>
      <c r="AS44" s="11">
        <v>1.2</v>
      </c>
      <c r="AT44" s="11"/>
      <c r="AU44" s="11"/>
      <c r="AV44" s="18"/>
    </row>
    <row r="45" spans="2:48">
      <c r="B45" s="17">
        <v>405</v>
      </c>
      <c r="C45" s="11">
        <v>329309755</v>
      </c>
      <c r="D45" s="11">
        <v>4695010943</v>
      </c>
      <c r="E45" s="11">
        <v>2468985985</v>
      </c>
      <c r="F45" s="11">
        <v>2497768895</v>
      </c>
      <c r="G45" s="11">
        <v>1260351546</v>
      </c>
      <c r="H45" s="11"/>
      <c r="I45" s="11">
        <v>14867671.994047619</v>
      </c>
      <c r="J45" s="11"/>
      <c r="K45" s="11"/>
      <c r="L45" s="11"/>
      <c r="M45" s="11"/>
      <c r="N45" s="11"/>
      <c r="O45" s="11"/>
      <c r="P45" s="18"/>
      <c r="R45" s="17">
        <v>405</v>
      </c>
      <c r="S45" s="11">
        <v>26418316376</v>
      </c>
      <c r="T45" s="11">
        <v>0</v>
      </c>
      <c r="U45" s="11">
        <v>109268386</v>
      </c>
      <c r="V45" s="11">
        <v>8842528254</v>
      </c>
      <c r="W45" s="11">
        <v>8787950671</v>
      </c>
      <c r="X45" s="11"/>
      <c r="Y45" s="93">
        <v>47286247.347593583</v>
      </c>
      <c r="Z45" s="11"/>
      <c r="AA45" s="11"/>
      <c r="AB45" s="11"/>
      <c r="AC45" s="11"/>
      <c r="AD45" s="11"/>
      <c r="AE45" s="11"/>
      <c r="AF45" s="18"/>
      <c r="AH45" s="17">
        <v>405</v>
      </c>
      <c r="AI45" s="11">
        <v>19221124139</v>
      </c>
      <c r="AJ45" s="11">
        <v>9377410700</v>
      </c>
      <c r="AK45" s="11">
        <v>110347594</v>
      </c>
      <c r="AL45" s="11">
        <v>9569627478</v>
      </c>
      <c r="AM45" s="11">
        <v>5517643081</v>
      </c>
      <c r="AN45" s="11"/>
      <c r="AO45" s="11">
        <v>34177240.992857143</v>
      </c>
      <c r="AP45" s="11"/>
      <c r="AQ45" s="11"/>
      <c r="AR45" s="11"/>
      <c r="AS45" s="11"/>
      <c r="AT45" s="11"/>
      <c r="AU45" s="11"/>
      <c r="AV45" s="18"/>
    </row>
    <row r="46" spans="2:48">
      <c r="B46" s="17">
        <v>415</v>
      </c>
      <c r="C46" s="11">
        <v>1669807067</v>
      </c>
      <c r="D46" s="11">
        <v>2318489779</v>
      </c>
      <c r="E46" s="11">
        <v>3074153062</v>
      </c>
      <c r="F46" s="11">
        <v>2354149970</v>
      </c>
      <c r="G46" s="11">
        <v>405791677</v>
      </c>
      <c r="H46" s="11"/>
      <c r="I46" s="11">
        <v>14012797.44047619</v>
      </c>
      <c r="J46" s="11"/>
      <c r="K46" s="11"/>
      <c r="L46" s="11"/>
      <c r="M46" s="11"/>
      <c r="N46" s="11"/>
      <c r="O46" s="11"/>
      <c r="P46" s="18"/>
      <c r="R46" s="17">
        <v>415</v>
      </c>
      <c r="S46" s="11">
        <v>20892581919</v>
      </c>
      <c r="T46" s="11">
        <v>0</v>
      </c>
      <c r="U46" s="11">
        <v>11126939</v>
      </c>
      <c r="V46" s="11">
        <v>6967902953</v>
      </c>
      <c r="W46" s="11">
        <v>6962340224</v>
      </c>
      <c r="X46" s="11"/>
      <c r="Y46" s="93">
        <v>37261513.117647059</v>
      </c>
      <c r="Z46" s="11"/>
      <c r="AA46" s="11"/>
      <c r="AB46" s="11"/>
      <c r="AC46" s="11"/>
      <c r="AD46" s="11"/>
      <c r="AE46" s="11"/>
      <c r="AF46" s="18"/>
      <c r="AH46" s="17">
        <v>415</v>
      </c>
      <c r="AI46" s="11">
        <v>2568619932</v>
      </c>
      <c r="AJ46" s="11">
        <v>10071608743</v>
      </c>
      <c r="AK46" s="11">
        <v>95936846</v>
      </c>
      <c r="AL46" s="11">
        <v>4245388507</v>
      </c>
      <c r="AM46" s="11">
        <v>2999287254</v>
      </c>
      <c r="AN46" s="11"/>
      <c r="AO46" s="11">
        <v>15162101.810714286</v>
      </c>
      <c r="AP46" s="11"/>
      <c r="AQ46" s="11"/>
      <c r="AR46" s="11"/>
      <c r="AS46" s="11"/>
      <c r="AT46" s="11"/>
      <c r="AU46" s="11"/>
      <c r="AV46" s="18"/>
    </row>
    <row r="47" spans="2:48">
      <c r="B47" s="17">
        <v>425</v>
      </c>
      <c r="C47" s="11">
        <v>4799667523</v>
      </c>
      <c r="D47" s="11">
        <v>752013031</v>
      </c>
      <c r="E47" s="11">
        <v>3371318082</v>
      </c>
      <c r="F47" s="11">
        <v>2974332879</v>
      </c>
      <c r="G47" s="11">
        <v>1185196842</v>
      </c>
      <c r="H47" s="11"/>
      <c r="I47" s="11">
        <v>17704362.375</v>
      </c>
      <c r="J47" s="11"/>
      <c r="K47" s="11"/>
      <c r="L47" s="11"/>
      <c r="M47" s="11"/>
      <c r="N47" s="11"/>
      <c r="O47" s="11"/>
      <c r="P47" s="18"/>
      <c r="R47" s="17">
        <v>425</v>
      </c>
      <c r="S47" s="11">
        <v>16133718178</v>
      </c>
      <c r="T47" s="11">
        <v>0</v>
      </c>
      <c r="U47" s="11">
        <v>714978</v>
      </c>
      <c r="V47" s="11">
        <v>5378144385</v>
      </c>
      <c r="W47" s="11">
        <v>5377786900</v>
      </c>
      <c r="X47" s="11"/>
      <c r="Y47" s="93">
        <v>28760130.401069518</v>
      </c>
      <c r="Z47" s="11"/>
      <c r="AA47" s="11"/>
      <c r="AB47" s="11"/>
      <c r="AC47" s="11"/>
      <c r="AD47" s="11"/>
      <c r="AE47" s="11"/>
      <c r="AF47" s="18"/>
      <c r="AH47" s="17">
        <v>425</v>
      </c>
      <c r="AI47" s="11">
        <v>61317952</v>
      </c>
      <c r="AJ47" s="11">
        <v>10418201956</v>
      </c>
      <c r="AK47" s="11">
        <v>106512549</v>
      </c>
      <c r="AL47" s="11">
        <v>3528677486</v>
      </c>
      <c r="AM47" s="11">
        <v>3444786941</v>
      </c>
      <c r="AN47" s="11"/>
      <c r="AO47" s="11">
        <v>12602419.592857143</v>
      </c>
      <c r="AP47" s="11"/>
      <c r="AQ47" s="11"/>
      <c r="AR47" s="11"/>
      <c r="AS47" s="11"/>
      <c r="AT47" s="11"/>
      <c r="AU47" s="11"/>
      <c r="AV47" s="18"/>
    </row>
    <row r="48" spans="2:48">
      <c r="B48" s="17">
        <v>435</v>
      </c>
      <c r="C48" s="11">
        <v>6852004150</v>
      </c>
      <c r="D48" s="11">
        <v>157087706</v>
      </c>
      <c r="E48" s="11">
        <v>3168226873</v>
      </c>
      <c r="F48" s="11">
        <v>3392439576</v>
      </c>
      <c r="G48" s="11">
        <v>1935904616</v>
      </c>
      <c r="H48" s="11"/>
      <c r="I48" s="11">
        <v>20193092.714285713</v>
      </c>
      <c r="J48" s="11"/>
      <c r="K48" s="11"/>
      <c r="L48" s="11"/>
      <c r="M48" s="11"/>
      <c r="N48" s="11"/>
      <c r="O48" s="11"/>
      <c r="P48" s="18"/>
      <c r="R48" s="17">
        <v>435</v>
      </c>
      <c r="S48" s="11">
        <v>12617243268</v>
      </c>
      <c r="T48" s="11">
        <v>0</v>
      </c>
      <c r="U48" s="11">
        <v>29261</v>
      </c>
      <c r="V48" s="11">
        <v>4205757510</v>
      </c>
      <c r="W48" s="11">
        <v>4205742879</v>
      </c>
      <c r="X48" s="11"/>
      <c r="Y48" s="93">
        <v>22490681.871657755</v>
      </c>
      <c r="Z48" s="11"/>
      <c r="AA48" s="11"/>
      <c r="AB48" s="11"/>
      <c r="AC48" s="11"/>
      <c r="AD48" s="11"/>
      <c r="AE48" s="11"/>
      <c r="AF48" s="18"/>
      <c r="AH48" s="17">
        <v>435</v>
      </c>
      <c r="AI48" s="11">
        <v>226059</v>
      </c>
      <c r="AJ48" s="11">
        <v>10280744742</v>
      </c>
      <c r="AK48" s="11">
        <v>143652935</v>
      </c>
      <c r="AL48" s="11">
        <v>3474874579</v>
      </c>
      <c r="AM48" s="11">
        <v>3403186954</v>
      </c>
      <c r="AN48" s="11"/>
      <c r="AO48" s="11">
        <v>12410266.353571428</v>
      </c>
      <c r="AP48" s="11"/>
      <c r="AQ48" s="11"/>
      <c r="AR48" s="11"/>
      <c r="AS48" s="11"/>
      <c r="AT48" s="11"/>
      <c r="AU48" s="11"/>
      <c r="AV48" s="18"/>
    </row>
    <row r="49" spans="2:48">
      <c r="B49" s="17">
        <v>445</v>
      </c>
      <c r="C49" s="11">
        <v>4593371378</v>
      </c>
      <c r="D49" s="11">
        <v>21622854</v>
      </c>
      <c r="E49" s="11">
        <v>2374471888</v>
      </c>
      <c r="F49" s="11">
        <v>2329822040</v>
      </c>
      <c r="G49" s="11">
        <v>1319938932</v>
      </c>
      <c r="H49" s="11"/>
      <c r="I49" s="11">
        <v>13867988.333333334</v>
      </c>
      <c r="J49" s="11"/>
      <c r="K49" s="11"/>
      <c r="L49" s="11"/>
      <c r="M49" s="11"/>
      <c r="N49" s="11"/>
      <c r="O49" s="11"/>
      <c r="P49" s="18"/>
      <c r="R49" s="17">
        <v>445</v>
      </c>
      <c r="S49" s="11">
        <v>10287217169</v>
      </c>
      <c r="T49" s="11">
        <v>0</v>
      </c>
      <c r="U49" s="11">
        <v>781</v>
      </c>
      <c r="V49" s="11">
        <v>3429072650</v>
      </c>
      <c r="W49" s="11">
        <v>3429072260</v>
      </c>
      <c r="X49" s="11"/>
      <c r="Y49" s="93">
        <v>18337286.898395721</v>
      </c>
      <c r="Z49" s="11"/>
      <c r="AA49" s="11"/>
      <c r="AB49" s="11"/>
      <c r="AC49" s="11"/>
      <c r="AD49" s="11"/>
      <c r="AE49" s="11"/>
      <c r="AF49" s="18"/>
      <c r="AH49" s="17">
        <v>445</v>
      </c>
      <c r="AI49" s="11">
        <v>123</v>
      </c>
      <c r="AJ49" s="11">
        <v>9718405312</v>
      </c>
      <c r="AK49" s="11">
        <v>221710436</v>
      </c>
      <c r="AL49" s="11">
        <v>3313371957</v>
      </c>
      <c r="AM49" s="11">
        <v>3203156156</v>
      </c>
      <c r="AN49" s="11"/>
      <c r="AO49" s="11">
        <v>11833471.275</v>
      </c>
      <c r="AP49" s="11"/>
      <c r="AQ49" s="11"/>
      <c r="AR49" s="11"/>
      <c r="AS49" s="11"/>
      <c r="AT49" s="11"/>
      <c r="AU49" s="11"/>
      <c r="AV49" s="18"/>
    </row>
    <row r="50" spans="2:48">
      <c r="B50" s="17">
        <v>455</v>
      </c>
      <c r="C50" s="11">
        <v>1444108817</v>
      </c>
      <c r="D50" s="11">
        <v>2083889</v>
      </c>
      <c r="E50" s="11">
        <v>1267115987</v>
      </c>
      <c r="F50" s="11">
        <v>904436231</v>
      </c>
      <c r="G50" s="11">
        <v>454059991</v>
      </c>
      <c r="H50" s="11"/>
      <c r="I50" s="11">
        <v>5383548.9940476194</v>
      </c>
      <c r="J50" s="11"/>
      <c r="K50" s="11"/>
      <c r="L50" s="11"/>
      <c r="M50" s="11"/>
      <c r="N50" s="11"/>
      <c r="O50" s="11"/>
      <c r="P50" s="18"/>
      <c r="R50" s="17">
        <v>455</v>
      </c>
      <c r="S50" s="11">
        <v>8870864776</v>
      </c>
      <c r="T50" s="11">
        <v>0</v>
      </c>
      <c r="U50" s="11">
        <v>14</v>
      </c>
      <c r="V50" s="11">
        <v>2956954930</v>
      </c>
      <c r="W50" s="11">
        <v>2956954923</v>
      </c>
      <c r="X50" s="11"/>
      <c r="Y50" s="93">
        <v>15812593.208556149</v>
      </c>
      <c r="Z50" s="11"/>
      <c r="AA50" s="11"/>
      <c r="AB50" s="11"/>
      <c r="AC50" s="11"/>
      <c r="AD50" s="11"/>
      <c r="AE50" s="11"/>
      <c r="AF50" s="18"/>
      <c r="AH50" s="17">
        <v>455</v>
      </c>
      <c r="AI50" s="11">
        <v>0</v>
      </c>
      <c r="AJ50" s="11">
        <v>8905111308</v>
      </c>
      <c r="AK50" s="11">
        <v>369489957</v>
      </c>
      <c r="AL50" s="11">
        <v>3091533755</v>
      </c>
      <c r="AM50" s="11">
        <v>2908745072</v>
      </c>
      <c r="AN50" s="11"/>
      <c r="AO50" s="11">
        <v>11041191.982142856</v>
      </c>
      <c r="AP50" s="11"/>
      <c r="AQ50" s="11"/>
      <c r="AR50" s="11"/>
      <c r="AS50" s="11"/>
      <c r="AT50" s="11"/>
      <c r="AU50" s="11"/>
      <c r="AV50" s="18"/>
    </row>
    <row r="51" spans="2:48">
      <c r="B51" s="17">
        <v>465</v>
      </c>
      <c r="C51" s="11">
        <v>220535049</v>
      </c>
      <c r="D51" s="11">
        <v>154006</v>
      </c>
      <c r="E51" s="11">
        <v>419767910</v>
      </c>
      <c r="F51" s="11">
        <v>213485655</v>
      </c>
      <c r="G51" s="11">
        <v>121183370</v>
      </c>
      <c r="H51" s="11"/>
      <c r="I51" s="11">
        <v>1270747.9464285714</v>
      </c>
      <c r="J51" s="11"/>
      <c r="K51" s="11"/>
      <c r="L51" s="11"/>
      <c r="M51" s="11"/>
      <c r="N51" s="11"/>
      <c r="O51" s="11"/>
      <c r="P51" s="18"/>
      <c r="R51" s="17">
        <v>465</v>
      </c>
      <c r="S51" s="11">
        <v>8062159437</v>
      </c>
      <c r="T51" s="11">
        <v>0</v>
      </c>
      <c r="U51" s="11">
        <v>0</v>
      </c>
      <c r="V51" s="11">
        <v>2687386479</v>
      </c>
      <c r="W51" s="11">
        <v>2687386479</v>
      </c>
      <c r="X51" s="11"/>
      <c r="Y51" s="93">
        <v>14371050.689839572</v>
      </c>
      <c r="Z51" s="11"/>
      <c r="AA51" s="11"/>
      <c r="AB51" s="11"/>
      <c r="AC51" s="11"/>
      <c r="AD51" s="11"/>
      <c r="AE51" s="11"/>
      <c r="AF51" s="18"/>
      <c r="AH51" s="17">
        <v>465</v>
      </c>
      <c r="AI51" s="11">
        <v>0</v>
      </c>
      <c r="AJ51" s="11">
        <v>8014619222</v>
      </c>
      <c r="AK51" s="11">
        <v>632732160</v>
      </c>
      <c r="AL51" s="11">
        <v>2882450461</v>
      </c>
      <c r="AM51" s="11">
        <v>2572576830</v>
      </c>
      <c r="AN51" s="11"/>
      <c r="AO51" s="11">
        <v>10294465.932142857</v>
      </c>
      <c r="AP51" s="11"/>
      <c r="AQ51" s="11"/>
      <c r="AR51" s="11"/>
      <c r="AS51" s="11"/>
      <c r="AT51" s="11"/>
      <c r="AU51" s="11"/>
      <c r="AV51" s="18"/>
    </row>
    <row r="52" spans="2:48">
      <c r="B52" s="17">
        <v>475</v>
      </c>
      <c r="C52" s="11">
        <v>17315873</v>
      </c>
      <c r="D52" s="11">
        <v>9752</v>
      </c>
      <c r="E52" s="11">
        <v>75192997</v>
      </c>
      <c r="F52" s="11">
        <v>30839540</v>
      </c>
      <c r="G52" s="11">
        <v>22732483</v>
      </c>
      <c r="H52" s="11"/>
      <c r="I52" s="11">
        <v>183568.69047619047</v>
      </c>
      <c r="J52" s="11"/>
      <c r="K52" s="11"/>
      <c r="L52" s="11"/>
      <c r="M52" s="11"/>
      <c r="N52" s="11"/>
      <c r="O52" s="11"/>
      <c r="P52" s="18"/>
      <c r="R52" s="17">
        <v>475</v>
      </c>
      <c r="S52" s="11">
        <v>7573830248</v>
      </c>
      <c r="T52" s="11">
        <v>0</v>
      </c>
      <c r="U52" s="11">
        <v>0</v>
      </c>
      <c r="V52" s="11">
        <v>2524610083</v>
      </c>
      <c r="W52" s="11">
        <v>2524610083</v>
      </c>
      <c r="X52" s="11"/>
      <c r="Y52" s="93">
        <v>13500588.679144384</v>
      </c>
      <c r="Z52" s="11"/>
      <c r="AA52" s="11"/>
      <c r="AB52" s="11"/>
      <c r="AC52" s="11"/>
      <c r="AD52" s="11"/>
      <c r="AE52" s="11"/>
      <c r="AF52" s="18"/>
      <c r="AH52" s="17">
        <v>475</v>
      </c>
      <c r="AI52" s="11">
        <v>0</v>
      </c>
      <c r="AJ52" s="11">
        <v>7153594812</v>
      </c>
      <c r="AK52" s="11">
        <v>1071133751</v>
      </c>
      <c r="AL52" s="11">
        <v>2741576188</v>
      </c>
      <c r="AM52" s="11">
        <v>2227574401</v>
      </c>
      <c r="AN52" s="11"/>
      <c r="AO52" s="11">
        <v>9791343.5285714287</v>
      </c>
      <c r="AP52" s="11"/>
      <c r="AQ52" s="11"/>
      <c r="AR52" s="11"/>
      <c r="AS52" s="11"/>
      <c r="AT52" s="11"/>
      <c r="AU52" s="11"/>
      <c r="AV52" s="18"/>
    </row>
    <row r="53" spans="2:48">
      <c r="B53" s="17">
        <v>485</v>
      </c>
      <c r="C53" s="11">
        <v>747565</v>
      </c>
      <c r="D53" s="11">
        <v>595</v>
      </c>
      <c r="E53" s="11">
        <v>6460176</v>
      </c>
      <c r="F53" s="11">
        <v>2402779</v>
      </c>
      <c r="G53" s="11">
        <v>2040126</v>
      </c>
      <c r="H53" s="11"/>
      <c r="I53" s="11">
        <v>14302.255952380952</v>
      </c>
      <c r="J53" s="11"/>
      <c r="K53" s="11"/>
      <c r="L53" s="11"/>
      <c r="M53" s="11"/>
      <c r="N53" s="11"/>
      <c r="O53" s="11"/>
      <c r="P53" s="18"/>
      <c r="R53" s="17">
        <v>485</v>
      </c>
      <c r="S53" s="11">
        <v>7139991841</v>
      </c>
      <c r="T53" s="11">
        <v>0</v>
      </c>
      <c r="U53" s="11">
        <v>0</v>
      </c>
      <c r="V53" s="11">
        <v>2379997280</v>
      </c>
      <c r="W53" s="11">
        <v>2379997280</v>
      </c>
      <c r="X53" s="11"/>
      <c r="Y53" s="93">
        <v>12727258.181818182</v>
      </c>
      <c r="Z53" s="11"/>
      <c r="AA53" s="11"/>
      <c r="AB53" s="11"/>
      <c r="AC53" s="11"/>
      <c r="AD53" s="11"/>
      <c r="AE53" s="11"/>
      <c r="AF53" s="18"/>
      <c r="AH53" s="17">
        <v>485</v>
      </c>
      <c r="AI53" s="11">
        <v>0</v>
      </c>
      <c r="AJ53" s="11">
        <v>6355415528</v>
      </c>
      <c r="AK53" s="11">
        <v>1743050612</v>
      </c>
      <c r="AL53" s="11">
        <v>2699488713</v>
      </c>
      <c r="AM53" s="11">
        <v>1895952444</v>
      </c>
      <c r="AN53" s="11"/>
      <c r="AO53" s="11">
        <v>9641031.1178571433</v>
      </c>
      <c r="AP53" s="11"/>
      <c r="AQ53" s="11"/>
      <c r="AR53" s="11"/>
      <c r="AS53" s="11"/>
      <c r="AT53" s="11"/>
      <c r="AU53" s="11"/>
      <c r="AV53" s="18"/>
    </row>
    <row r="54" spans="2:48">
      <c r="B54" s="17">
        <v>495</v>
      </c>
      <c r="C54" s="11">
        <v>19010</v>
      </c>
      <c r="D54" s="11">
        <v>39</v>
      </c>
      <c r="E54" s="11">
        <v>243241</v>
      </c>
      <c r="F54" s="11">
        <v>87430</v>
      </c>
      <c r="G54" s="11">
        <v>78098</v>
      </c>
      <c r="H54" s="11"/>
      <c r="I54" s="11">
        <v>520.41666666666663</v>
      </c>
      <c r="J54" s="11"/>
      <c r="K54" s="11"/>
      <c r="L54" s="11"/>
      <c r="M54" s="11"/>
      <c r="N54" s="11"/>
      <c r="O54" s="11"/>
      <c r="P54" s="18"/>
      <c r="R54" s="17">
        <v>495</v>
      </c>
      <c r="S54" s="11">
        <v>6538122747</v>
      </c>
      <c r="T54" s="11">
        <v>0</v>
      </c>
      <c r="U54" s="11">
        <v>0</v>
      </c>
      <c r="V54" s="11">
        <v>2179374249</v>
      </c>
      <c r="W54" s="11">
        <v>2179374249</v>
      </c>
      <c r="X54" s="11"/>
      <c r="Y54" s="93">
        <v>11654407.748663101</v>
      </c>
      <c r="Z54" s="11"/>
      <c r="AA54" s="11"/>
      <c r="AB54" s="11"/>
      <c r="AC54" s="11"/>
      <c r="AD54" s="11"/>
      <c r="AE54" s="11"/>
      <c r="AF54" s="18"/>
      <c r="AH54" s="17">
        <v>495</v>
      </c>
      <c r="AI54" s="11">
        <v>0</v>
      </c>
      <c r="AJ54" s="11">
        <v>5606212160</v>
      </c>
      <c r="AK54" s="11">
        <v>2675563417</v>
      </c>
      <c r="AL54" s="11">
        <v>2760591859</v>
      </c>
      <c r="AM54" s="11">
        <v>1618932372</v>
      </c>
      <c r="AN54" s="11"/>
      <c r="AO54" s="11">
        <v>9859256.6392857134</v>
      </c>
      <c r="AP54" s="11"/>
      <c r="AQ54" s="11"/>
      <c r="AR54" s="11"/>
      <c r="AS54" s="11"/>
      <c r="AT54" s="11"/>
      <c r="AU54" s="11"/>
      <c r="AV54" s="18"/>
    </row>
    <row r="55" spans="2:48">
      <c r="B55" s="17">
        <v>505</v>
      </c>
      <c r="C55" s="11">
        <v>304</v>
      </c>
      <c r="D55" s="11">
        <v>3</v>
      </c>
      <c r="E55" s="11">
        <v>3795</v>
      </c>
      <c r="F55" s="11">
        <v>1367</v>
      </c>
      <c r="G55" s="11">
        <v>1217</v>
      </c>
      <c r="H55" s="11"/>
      <c r="I55" s="11">
        <v>8.1369047619047628</v>
      </c>
      <c r="J55" s="11"/>
      <c r="K55" s="11"/>
      <c r="L55" s="11"/>
      <c r="M55" s="11"/>
      <c r="N55" s="11"/>
      <c r="O55" s="11"/>
      <c r="P55" s="18"/>
      <c r="R55" s="17">
        <v>505</v>
      </c>
      <c r="S55" s="11">
        <v>5649165319</v>
      </c>
      <c r="T55" s="11">
        <v>0</v>
      </c>
      <c r="U55" s="11">
        <v>0</v>
      </c>
      <c r="V55" s="11">
        <v>1883055106</v>
      </c>
      <c r="W55" s="11">
        <v>1883055106</v>
      </c>
      <c r="X55" s="11"/>
      <c r="Y55" s="93">
        <v>10069813.401069518</v>
      </c>
      <c r="Z55" s="11"/>
      <c r="AA55" s="11"/>
      <c r="AB55" s="11"/>
      <c r="AC55" s="11"/>
      <c r="AD55" s="11"/>
      <c r="AE55" s="11"/>
      <c r="AF55" s="18"/>
      <c r="AH55" s="17">
        <v>505</v>
      </c>
      <c r="AI55" s="11">
        <v>0</v>
      </c>
      <c r="AJ55" s="11">
        <v>4876948049</v>
      </c>
      <c r="AK55" s="11">
        <v>3829377238</v>
      </c>
      <c r="AL55" s="11">
        <v>2902108429</v>
      </c>
      <c r="AM55" s="11">
        <v>1482230993</v>
      </c>
      <c r="AN55" s="11"/>
      <c r="AO55" s="11">
        <v>10364672.960714286</v>
      </c>
      <c r="AP55" s="11"/>
      <c r="AQ55" s="11"/>
      <c r="AR55" s="11"/>
      <c r="AS55" s="11"/>
      <c r="AT55" s="11"/>
      <c r="AU55" s="11"/>
      <c r="AV55" s="18"/>
    </row>
    <row r="56" spans="2:48">
      <c r="B56" s="17">
        <v>515</v>
      </c>
      <c r="C56" s="11">
        <v>3</v>
      </c>
      <c r="D56" s="11">
        <v>0</v>
      </c>
      <c r="E56" s="11">
        <v>24</v>
      </c>
      <c r="F56" s="11">
        <v>9</v>
      </c>
      <c r="G56" s="11">
        <v>7</v>
      </c>
      <c r="H56" s="11"/>
      <c r="I56" s="11">
        <v>5.3571428571428568E-2</v>
      </c>
      <c r="J56" s="11"/>
      <c r="K56" s="11"/>
      <c r="L56" s="11"/>
      <c r="M56" s="11"/>
      <c r="N56" s="11"/>
      <c r="O56" s="11"/>
      <c r="P56" s="18"/>
      <c r="R56" s="17">
        <v>515</v>
      </c>
      <c r="S56" s="11">
        <v>4510858609</v>
      </c>
      <c r="T56" s="11">
        <v>0</v>
      </c>
      <c r="U56" s="11">
        <v>0</v>
      </c>
      <c r="V56" s="11">
        <v>1503619536</v>
      </c>
      <c r="W56" s="11">
        <v>1503619536</v>
      </c>
      <c r="X56" s="11"/>
      <c r="Y56" s="93">
        <v>8040746.1818181816</v>
      </c>
      <c r="Z56" s="11"/>
      <c r="AA56" s="11"/>
      <c r="AB56" s="11"/>
      <c r="AC56" s="11"/>
      <c r="AD56" s="11"/>
      <c r="AE56" s="11"/>
      <c r="AF56" s="18"/>
      <c r="AH56" s="17">
        <v>515</v>
      </c>
      <c r="AI56" s="11">
        <v>0</v>
      </c>
      <c r="AJ56" s="11">
        <v>4148917886</v>
      </c>
      <c r="AK56" s="11">
        <v>5080328696</v>
      </c>
      <c r="AL56" s="11">
        <v>3076415527</v>
      </c>
      <c r="AM56" s="11">
        <v>1561530328</v>
      </c>
      <c r="AN56" s="11"/>
      <c r="AO56" s="11">
        <v>10987198.310714286</v>
      </c>
      <c r="AP56" s="11"/>
      <c r="AQ56" s="11"/>
      <c r="AR56" s="11"/>
      <c r="AS56" s="11"/>
      <c r="AT56" s="11"/>
      <c r="AU56" s="11"/>
      <c r="AV56" s="18"/>
    </row>
    <row r="57" spans="2:48">
      <c r="B57" s="17">
        <v>525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/>
      <c r="I57" s="11">
        <v>0</v>
      </c>
      <c r="J57" s="11"/>
      <c r="K57" s="11"/>
      <c r="L57" s="11"/>
      <c r="M57" s="11"/>
      <c r="N57" s="11"/>
      <c r="O57" s="11"/>
      <c r="P57" s="18"/>
      <c r="R57" s="17">
        <v>525</v>
      </c>
      <c r="S57" s="11">
        <v>3295642804</v>
      </c>
      <c r="T57" s="11">
        <v>0</v>
      </c>
      <c r="U57" s="11">
        <v>0</v>
      </c>
      <c r="V57" s="11">
        <v>1098547601</v>
      </c>
      <c r="W57" s="11">
        <v>1098547601</v>
      </c>
      <c r="X57" s="11"/>
      <c r="Y57" s="93">
        <v>5874586.1016042782</v>
      </c>
      <c r="Z57" s="11"/>
      <c r="AA57" s="11"/>
      <c r="AB57" s="11"/>
      <c r="AC57" s="11"/>
      <c r="AD57" s="11"/>
      <c r="AE57" s="11"/>
      <c r="AF57" s="18"/>
      <c r="AH57" s="17">
        <v>525</v>
      </c>
      <c r="AI57" s="11">
        <v>0</v>
      </c>
      <c r="AJ57" s="11">
        <v>3427117711</v>
      </c>
      <c r="AK57" s="11">
        <v>6238451137</v>
      </c>
      <c r="AL57" s="11">
        <v>3221856283</v>
      </c>
      <c r="AM57" s="11">
        <v>1803807763</v>
      </c>
      <c r="AN57" s="11"/>
      <c r="AO57" s="11">
        <v>11506629.582142858</v>
      </c>
      <c r="AP57" s="11"/>
      <c r="AQ57" s="11"/>
      <c r="AR57" s="11"/>
      <c r="AS57" s="11"/>
      <c r="AT57" s="11"/>
      <c r="AU57" s="11"/>
      <c r="AV57" s="18"/>
    </row>
    <row r="58" spans="2:48">
      <c r="B58" s="17">
        <v>535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/>
      <c r="I58" s="11">
        <v>0</v>
      </c>
      <c r="J58" s="11"/>
      <c r="K58" s="11"/>
      <c r="L58" s="11"/>
      <c r="M58" s="11"/>
      <c r="N58" s="11"/>
      <c r="O58" s="11"/>
      <c r="P58" s="18"/>
      <c r="R58" s="17">
        <v>535</v>
      </c>
      <c r="S58" s="11">
        <v>2206931736</v>
      </c>
      <c r="T58" s="11">
        <v>0</v>
      </c>
      <c r="U58" s="11">
        <v>0</v>
      </c>
      <c r="V58" s="11">
        <v>735643912</v>
      </c>
      <c r="W58" s="11">
        <v>735643912</v>
      </c>
      <c r="X58" s="11"/>
      <c r="Y58" s="93">
        <v>3933924.6631016042</v>
      </c>
      <c r="Z58" s="11"/>
      <c r="AA58" s="11"/>
      <c r="AB58" s="11"/>
      <c r="AC58" s="11"/>
      <c r="AD58" s="11"/>
      <c r="AE58" s="11"/>
      <c r="AF58" s="18"/>
      <c r="AH58" s="17">
        <v>535</v>
      </c>
      <c r="AI58" s="11">
        <v>0</v>
      </c>
      <c r="AJ58" s="11">
        <v>2739062638</v>
      </c>
      <c r="AK58" s="11">
        <v>7105120826</v>
      </c>
      <c r="AL58" s="11">
        <v>3281394488</v>
      </c>
      <c r="AM58" s="11">
        <v>2068919071</v>
      </c>
      <c r="AN58" s="11"/>
      <c r="AO58" s="11">
        <v>11719266.028571429</v>
      </c>
      <c r="AP58" s="11"/>
      <c r="AQ58" s="11"/>
      <c r="AR58" s="11"/>
      <c r="AS58" s="11"/>
      <c r="AT58" s="11"/>
      <c r="AU58" s="11"/>
      <c r="AV58" s="18"/>
    </row>
    <row r="59" spans="2:48">
      <c r="B59" s="17">
        <v>545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/>
      <c r="I59" s="11">
        <v>0</v>
      </c>
      <c r="J59" s="11"/>
      <c r="K59" s="11"/>
      <c r="L59" s="11"/>
      <c r="M59" s="11"/>
      <c r="N59" s="11"/>
      <c r="O59" s="11"/>
      <c r="P59" s="18"/>
      <c r="R59" s="17">
        <v>545</v>
      </c>
      <c r="S59" s="11">
        <v>1372651722</v>
      </c>
      <c r="T59" s="11">
        <v>0</v>
      </c>
      <c r="U59" s="11">
        <v>0</v>
      </c>
      <c r="V59" s="11">
        <v>457550574</v>
      </c>
      <c r="W59" s="11">
        <v>457550574</v>
      </c>
      <c r="X59" s="11"/>
      <c r="Y59" s="93">
        <v>2446794.5133689838</v>
      </c>
      <c r="Z59" s="11"/>
      <c r="AA59" s="11"/>
      <c r="AB59" s="11"/>
      <c r="AC59" s="11"/>
      <c r="AD59" s="11"/>
      <c r="AE59" s="11"/>
      <c r="AF59" s="18"/>
      <c r="AH59" s="17">
        <v>545</v>
      </c>
      <c r="AI59" s="11">
        <v>0</v>
      </c>
      <c r="AJ59" s="11">
        <v>2121713304</v>
      </c>
      <c r="AK59" s="11">
        <v>7541746906</v>
      </c>
      <c r="AL59" s="11">
        <v>3221153403</v>
      </c>
      <c r="AM59" s="11">
        <v>2245444499</v>
      </c>
      <c r="AN59" s="11"/>
      <c r="AO59" s="11">
        <v>11504119.296428571</v>
      </c>
      <c r="AP59" s="11"/>
      <c r="AQ59" s="11"/>
      <c r="AR59" s="11"/>
      <c r="AS59" s="11"/>
      <c r="AT59" s="11"/>
      <c r="AU59" s="11"/>
      <c r="AV59" s="18"/>
    </row>
    <row r="60" spans="2:48">
      <c r="B60" s="17">
        <v>555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/>
      <c r="I60" s="11">
        <v>0</v>
      </c>
      <c r="J60" s="11"/>
      <c r="K60" s="11"/>
      <c r="L60" s="11"/>
      <c r="M60" s="11"/>
      <c r="N60" s="11"/>
      <c r="O60" s="11"/>
      <c r="P60" s="18"/>
      <c r="R60" s="17">
        <v>555</v>
      </c>
      <c r="S60" s="11">
        <v>811949258</v>
      </c>
      <c r="T60" s="11">
        <v>0</v>
      </c>
      <c r="U60" s="11">
        <v>0</v>
      </c>
      <c r="V60" s="11">
        <v>270649753</v>
      </c>
      <c r="W60" s="11">
        <v>270649753</v>
      </c>
      <c r="X60" s="11"/>
      <c r="Y60" s="93">
        <v>1447324.8823529412</v>
      </c>
      <c r="Z60" s="11"/>
      <c r="AA60" s="11"/>
      <c r="AB60" s="11"/>
      <c r="AC60" s="11"/>
      <c r="AD60" s="11"/>
      <c r="AE60" s="11"/>
      <c r="AF60" s="18"/>
      <c r="AH60" s="17">
        <v>555</v>
      </c>
      <c r="AI60" s="11">
        <v>0</v>
      </c>
      <c r="AJ60" s="11">
        <v>1605049499</v>
      </c>
      <c r="AK60" s="11">
        <v>7513340098</v>
      </c>
      <c r="AL60" s="11">
        <v>3039463199</v>
      </c>
      <c r="AM60" s="11">
        <v>2284420193</v>
      </c>
      <c r="AN60" s="11"/>
      <c r="AO60" s="11">
        <v>10855225.710714286</v>
      </c>
      <c r="AP60" s="11"/>
      <c r="AQ60" s="11"/>
      <c r="AR60" s="11"/>
      <c r="AS60" s="11"/>
      <c r="AT60" s="11"/>
      <c r="AU60" s="11"/>
      <c r="AV60" s="18"/>
    </row>
    <row r="61" spans="2:48">
      <c r="B61" s="17">
        <v>565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/>
      <c r="I61" s="11">
        <v>0</v>
      </c>
      <c r="J61" s="11"/>
      <c r="K61" s="11"/>
      <c r="L61" s="11"/>
      <c r="M61" s="11"/>
      <c r="N61" s="11"/>
      <c r="O61" s="11"/>
      <c r="P61" s="18"/>
      <c r="R61" s="17">
        <v>565</v>
      </c>
      <c r="S61" s="11">
        <v>471723873</v>
      </c>
      <c r="T61" s="11">
        <v>6</v>
      </c>
      <c r="U61" s="11">
        <v>0</v>
      </c>
      <c r="V61" s="11">
        <v>157241293</v>
      </c>
      <c r="W61" s="11">
        <v>157241290</v>
      </c>
      <c r="X61" s="11"/>
      <c r="Y61" s="93">
        <v>840862.5294117647</v>
      </c>
      <c r="Z61" s="11"/>
      <c r="AA61" s="11"/>
      <c r="AB61" s="11"/>
      <c r="AC61" s="11"/>
      <c r="AD61" s="11"/>
      <c r="AE61" s="11"/>
      <c r="AF61" s="18"/>
      <c r="AH61" s="17">
        <v>565</v>
      </c>
      <c r="AI61" s="11">
        <v>0</v>
      </c>
      <c r="AJ61" s="11">
        <v>1201745382</v>
      </c>
      <c r="AK61" s="11">
        <v>7086822343</v>
      </c>
      <c r="AL61" s="11">
        <v>2762855908</v>
      </c>
      <c r="AM61" s="11">
        <v>2189639414</v>
      </c>
      <c r="AN61" s="11"/>
      <c r="AO61" s="11">
        <v>9867342.5285714287</v>
      </c>
      <c r="AP61" s="11"/>
      <c r="AQ61" s="11"/>
      <c r="AR61" s="11"/>
      <c r="AS61" s="11"/>
      <c r="AT61" s="11"/>
      <c r="AU61" s="11"/>
      <c r="AV61" s="18"/>
    </row>
    <row r="62" spans="2:48">
      <c r="B62" s="17">
        <v>575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/>
      <c r="I62" s="11">
        <v>0</v>
      </c>
      <c r="J62" s="11"/>
      <c r="K62" s="11"/>
      <c r="L62" s="11"/>
      <c r="M62" s="11"/>
      <c r="N62" s="11"/>
      <c r="O62" s="11"/>
      <c r="P62" s="18"/>
      <c r="R62" s="17">
        <v>575</v>
      </c>
      <c r="S62" s="11">
        <v>279627559</v>
      </c>
      <c r="T62" s="11">
        <v>3354</v>
      </c>
      <c r="U62" s="11">
        <v>0</v>
      </c>
      <c r="V62" s="11">
        <v>93210304</v>
      </c>
      <c r="W62" s="11">
        <v>93208627</v>
      </c>
      <c r="X62" s="11"/>
      <c r="Y62" s="93">
        <v>498450.82352941175</v>
      </c>
      <c r="Z62" s="11"/>
      <c r="AA62" s="11"/>
      <c r="AB62" s="11"/>
      <c r="AC62" s="11"/>
      <c r="AD62" s="11"/>
      <c r="AE62" s="11"/>
      <c r="AF62" s="18"/>
      <c r="AH62" s="17">
        <v>575</v>
      </c>
      <c r="AI62" s="11">
        <v>0</v>
      </c>
      <c r="AJ62" s="11">
        <v>906808988</v>
      </c>
      <c r="AK62" s="11">
        <v>6392380127</v>
      </c>
      <c r="AL62" s="11">
        <v>2433063038</v>
      </c>
      <c r="AM62" s="11">
        <v>1996890874</v>
      </c>
      <c r="AN62" s="11"/>
      <c r="AO62" s="11">
        <v>8689510.8499999996</v>
      </c>
      <c r="AP62" s="11"/>
      <c r="AQ62" s="11"/>
      <c r="AR62" s="11"/>
      <c r="AS62" s="11"/>
      <c r="AT62" s="11"/>
      <c r="AU62" s="11"/>
      <c r="AV62" s="18"/>
    </row>
    <row r="63" spans="2:48">
      <c r="B63" s="17">
        <v>585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/>
      <c r="I63" s="11">
        <v>0</v>
      </c>
      <c r="J63" s="11"/>
      <c r="K63" s="11"/>
      <c r="L63" s="11"/>
      <c r="M63" s="11"/>
      <c r="N63" s="11"/>
      <c r="O63" s="11"/>
      <c r="P63" s="18"/>
      <c r="R63" s="17">
        <v>585</v>
      </c>
      <c r="S63" s="11">
        <v>176078351</v>
      </c>
      <c r="T63" s="11">
        <v>575608</v>
      </c>
      <c r="U63" s="11">
        <v>0</v>
      </c>
      <c r="V63" s="11">
        <v>58884653</v>
      </c>
      <c r="W63" s="11">
        <v>58597085</v>
      </c>
      <c r="X63" s="11"/>
      <c r="Y63" s="93">
        <v>314891.19251336897</v>
      </c>
      <c r="Z63" s="11"/>
      <c r="AA63" s="11"/>
      <c r="AB63" s="11"/>
      <c r="AC63" s="11"/>
      <c r="AD63" s="11"/>
      <c r="AE63" s="11"/>
      <c r="AF63" s="18"/>
      <c r="AH63" s="17">
        <v>585</v>
      </c>
      <c r="AI63" s="11">
        <v>0</v>
      </c>
      <c r="AJ63" s="11">
        <v>704207013</v>
      </c>
      <c r="AK63" s="11">
        <v>5573637972</v>
      </c>
      <c r="AL63" s="11">
        <v>2092614995</v>
      </c>
      <c r="AM63" s="11">
        <v>1752342965</v>
      </c>
      <c r="AN63" s="11"/>
      <c r="AO63" s="11">
        <v>7473624.9821428573</v>
      </c>
      <c r="AP63" s="11"/>
      <c r="AQ63" s="11"/>
      <c r="AR63" s="11"/>
      <c r="AS63" s="11"/>
      <c r="AT63" s="11"/>
      <c r="AU63" s="11"/>
      <c r="AV63" s="18"/>
    </row>
    <row r="64" spans="2:48">
      <c r="B64" s="17">
        <v>595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/>
      <c r="I64" s="11">
        <v>0</v>
      </c>
      <c r="J64" s="11"/>
      <c r="K64" s="11"/>
      <c r="L64" s="11"/>
      <c r="M64" s="11"/>
      <c r="N64" s="11"/>
      <c r="O64" s="11"/>
      <c r="P64" s="18"/>
      <c r="R64" s="17">
        <v>595</v>
      </c>
      <c r="S64" s="11">
        <v>122334945</v>
      </c>
      <c r="T64" s="11">
        <v>31292280</v>
      </c>
      <c r="U64" s="11">
        <v>0</v>
      </c>
      <c r="V64" s="11">
        <v>51209075</v>
      </c>
      <c r="W64" s="11">
        <v>36692273</v>
      </c>
      <c r="X64" s="11"/>
      <c r="Y64" s="93">
        <v>273845.32085561496</v>
      </c>
      <c r="Z64" s="11"/>
      <c r="AA64" s="11"/>
      <c r="AB64" s="11"/>
      <c r="AC64" s="11"/>
      <c r="AD64" s="11"/>
      <c r="AE64" s="11"/>
      <c r="AF64" s="18"/>
      <c r="AH64" s="17">
        <v>595</v>
      </c>
      <c r="AI64" s="11">
        <v>0</v>
      </c>
      <c r="AJ64" s="11">
        <v>574917351</v>
      </c>
      <c r="AK64" s="11">
        <v>4749939610</v>
      </c>
      <c r="AL64" s="11">
        <v>1774952320</v>
      </c>
      <c r="AM64" s="11">
        <v>1496723590</v>
      </c>
      <c r="AN64" s="11"/>
      <c r="AO64" s="11">
        <v>6339115.4285714282</v>
      </c>
      <c r="AP64" s="11"/>
      <c r="AQ64" s="11"/>
      <c r="AR64" s="11"/>
      <c r="AS64" s="11"/>
      <c r="AT64" s="11"/>
      <c r="AU64" s="11"/>
      <c r="AV64" s="18"/>
    </row>
    <row r="65" spans="2:48">
      <c r="B65" s="17">
        <v>605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/>
      <c r="I65" s="11">
        <v>0</v>
      </c>
      <c r="J65" s="11"/>
      <c r="K65" s="11"/>
      <c r="L65" s="11"/>
      <c r="M65" s="11"/>
      <c r="N65" s="11"/>
      <c r="O65" s="11"/>
      <c r="P65" s="18"/>
      <c r="R65" s="17">
        <v>605</v>
      </c>
      <c r="S65" s="11">
        <v>96704443</v>
      </c>
      <c r="T65" s="11">
        <v>545601402</v>
      </c>
      <c r="U65" s="11">
        <v>0</v>
      </c>
      <c r="V65" s="11">
        <v>214101948</v>
      </c>
      <c r="W65" s="11">
        <v>168084159</v>
      </c>
      <c r="X65" s="11"/>
      <c r="Y65" s="93">
        <v>1144930.2032085562</v>
      </c>
      <c r="Z65" s="11"/>
      <c r="AA65" s="11"/>
      <c r="AB65" s="11"/>
      <c r="AC65" s="11"/>
      <c r="AD65" s="11"/>
      <c r="AE65" s="11"/>
      <c r="AF65" s="18"/>
      <c r="AH65" s="17">
        <v>605</v>
      </c>
      <c r="AI65" s="11">
        <v>0</v>
      </c>
      <c r="AJ65" s="11">
        <v>502727517</v>
      </c>
      <c r="AK65" s="11">
        <v>3999931765</v>
      </c>
      <c r="AL65" s="11">
        <v>1500886427</v>
      </c>
      <c r="AM65" s="11">
        <v>1257922154</v>
      </c>
      <c r="AN65" s="11"/>
      <c r="AO65" s="11">
        <v>5360308.6678571431</v>
      </c>
      <c r="AP65" s="11"/>
      <c r="AQ65" s="11"/>
      <c r="AR65" s="11"/>
      <c r="AS65" s="11"/>
      <c r="AT65" s="11"/>
      <c r="AU65" s="11"/>
      <c r="AV65" s="18"/>
    </row>
    <row r="66" spans="2:48">
      <c r="B66" s="17">
        <v>615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/>
      <c r="I66" s="11">
        <v>0</v>
      </c>
      <c r="J66" s="11"/>
      <c r="K66" s="11"/>
      <c r="L66" s="11"/>
      <c r="M66" s="11"/>
      <c r="N66" s="11"/>
      <c r="O66" s="11"/>
      <c r="P66" s="18"/>
      <c r="R66" s="17">
        <v>615</v>
      </c>
      <c r="S66" s="11">
        <v>88651816</v>
      </c>
      <c r="T66" s="11">
        <v>3117983703</v>
      </c>
      <c r="U66" s="11">
        <v>0</v>
      </c>
      <c r="V66" s="11">
        <v>1068878507</v>
      </c>
      <c r="W66" s="11">
        <v>1024872165</v>
      </c>
      <c r="X66" s="11"/>
      <c r="Y66" s="93">
        <v>5715927.8449197859</v>
      </c>
      <c r="Z66" s="11"/>
      <c r="AA66" s="11"/>
      <c r="AB66" s="11"/>
      <c r="AC66" s="11"/>
      <c r="AD66" s="11"/>
      <c r="AE66" s="11"/>
      <c r="AF66" s="18"/>
      <c r="AH66" s="17">
        <v>615</v>
      </c>
      <c r="AI66" s="11">
        <v>0</v>
      </c>
      <c r="AJ66" s="11">
        <v>477109969</v>
      </c>
      <c r="AK66" s="11">
        <v>3362886997</v>
      </c>
      <c r="AL66" s="11">
        <v>1279998989</v>
      </c>
      <c r="AM66" s="11">
        <v>1050511831</v>
      </c>
      <c r="AN66" s="11"/>
      <c r="AO66" s="11">
        <v>4571424.9607142853</v>
      </c>
      <c r="AP66" s="11"/>
      <c r="AQ66" s="11"/>
      <c r="AR66" s="11"/>
      <c r="AS66" s="11"/>
      <c r="AT66" s="11"/>
      <c r="AU66" s="11"/>
      <c r="AV66" s="18"/>
    </row>
    <row r="67" spans="2:48">
      <c r="B67" s="17">
        <v>625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/>
      <c r="I67" s="11">
        <v>0</v>
      </c>
      <c r="J67" s="11"/>
      <c r="K67" s="11"/>
      <c r="L67" s="11"/>
      <c r="M67" s="11"/>
      <c r="N67" s="11"/>
      <c r="O67" s="11"/>
      <c r="P67" s="18"/>
      <c r="R67" s="17">
        <v>625</v>
      </c>
      <c r="S67" s="11">
        <v>94703773</v>
      </c>
      <c r="T67" s="11">
        <v>6000335864</v>
      </c>
      <c r="U67" s="11">
        <v>0</v>
      </c>
      <c r="V67" s="11">
        <v>2031679879</v>
      </c>
      <c r="W67" s="11">
        <v>1984516309</v>
      </c>
      <c r="X67" s="11"/>
      <c r="Y67" s="93">
        <v>10864598.283422461</v>
      </c>
      <c r="Z67" s="11"/>
      <c r="AA67" s="11"/>
      <c r="AB67" s="11"/>
      <c r="AC67" s="11"/>
      <c r="AD67" s="11"/>
      <c r="AE67" s="11"/>
      <c r="AF67" s="18"/>
      <c r="AH67" s="17">
        <v>625</v>
      </c>
      <c r="AI67" s="11">
        <v>0</v>
      </c>
      <c r="AJ67" s="11">
        <v>494209736</v>
      </c>
      <c r="AK67" s="11">
        <v>2849068252</v>
      </c>
      <c r="AL67" s="11">
        <v>1114425996</v>
      </c>
      <c r="AM67" s="11">
        <v>878976419</v>
      </c>
      <c r="AN67" s="11"/>
      <c r="AO67" s="11">
        <v>3980092.8428571429</v>
      </c>
      <c r="AP67" s="11"/>
      <c r="AQ67" s="11"/>
      <c r="AR67" s="11"/>
      <c r="AS67" s="11"/>
      <c r="AT67" s="11"/>
      <c r="AU67" s="11"/>
      <c r="AV67" s="18"/>
    </row>
    <row r="68" spans="2:48">
      <c r="B68" s="17">
        <v>635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/>
      <c r="I68" s="11">
        <v>0</v>
      </c>
      <c r="J68" s="11"/>
      <c r="K68" s="11"/>
      <c r="L68" s="11"/>
      <c r="M68" s="11"/>
      <c r="N68" s="11"/>
      <c r="O68" s="11"/>
      <c r="P68" s="18"/>
      <c r="R68" s="17">
        <v>635</v>
      </c>
      <c r="S68" s="11">
        <v>116751005</v>
      </c>
      <c r="T68" s="11">
        <v>4006184571</v>
      </c>
      <c r="U68" s="11">
        <v>0</v>
      </c>
      <c r="V68" s="11">
        <v>1374311858</v>
      </c>
      <c r="W68" s="11">
        <v>1316367879</v>
      </c>
      <c r="X68" s="11"/>
      <c r="Y68" s="93">
        <v>7349261.2727272725</v>
      </c>
      <c r="Z68" s="11"/>
      <c r="AA68" s="11"/>
      <c r="AB68" s="11"/>
      <c r="AC68" s="11"/>
      <c r="AD68" s="11"/>
      <c r="AE68" s="11"/>
      <c r="AF68" s="18"/>
      <c r="AH68" s="17">
        <v>635</v>
      </c>
      <c r="AI68" s="11">
        <v>0</v>
      </c>
      <c r="AJ68" s="11">
        <v>557139228</v>
      </c>
      <c r="AK68" s="11">
        <v>2451636342</v>
      </c>
      <c r="AL68" s="11">
        <v>1002925190</v>
      </c>
      <c r="AM68" s="11">
        <v>741995964</v>
      </c>
      <c r="AN68" s="11"/>
      <c r="AO68" s="11">
        <v>3581875.6785714286</v>
      </c>
      <c r="AP68" s="11"/>
      <c r="AQ68" s="11"/>
      <c r="AR68" s="11"/>
      <c r="AS68" s="11"/>
      <c r="AT68" s="11"/>
      <c r="AU68" s="11"/>
      <c r="AV68" s="18"/>
    </row>
    <row r="69" spans="2:48">
      <c r="B69" s="17">
        <v>645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/>
      <c r="I69" s="11">
        <v>0</v>
      </c>
      <c r="J69" s="11"/>
      <c r="K69" s="11"/>
      <c r="L69" s="11"/>
      <c r="M69" s="11"/>
      <c r="N69" s="11"/>
      <c r="O69" s="11"/>
      <c r="P69" s="18"/>
      <c r="R69" s="17">
        <v>645</v>
      </c>
      <c r="S69" s="11">
        <v>162459580</v>
      </c>
      <c r="T69" s="11">
        <v>957215359</v>
      </c>
      <c r="U69" s="11">
        <v>0</v>
      </c>
      <c r="V69" s="11">
        <v>373224980</v>
      </c>
      <c r="W69" s="11">
        <v>295737412</v>
      </c>
      <c r="X69" s="11"/>
      <c r="Y69" s="93">
        <v>1995855.5080213903</v>
      </c>
      <c r="Z69" s="11"/>
      <c r="AA69" s="11"/>
      <c r="AB69" s="11"/>
      <c r="AC69" s="11"/>
      <c r="AD69" s="11"/>
      <c r="AE69" s="11"/>
      <c r="AF69" s="18"/>
      <c r="AH69" s="17">
        <v>645</v>
      </c>
      <c r="AI69" s="11">
        <v>0</v>
      </c>
      <c r="AJ69" s="11">
        <v>676108645</v>
      </c>
      <c r="AK69" s="11">
        <v>2156115100</v>
      </c>
      <c r="AL69" s="11">
        <v>944074582</v>
      </c>
      <c r="AM69" s="11">
        <v>636674273</v>
      </c>
      <c r="AN69" s="11"/>
      <c r="AO69" s="11">
        <v>3371694.9357142858</v>
      </c>
      <c r="AP69" s="11"/>
      <c r="AQ69" s="11"/>
      <c r="AR69" s="11"/>
      <c r="AS69" s="11"/>
      <c r="AT69" s="11"/>
      <c r="AU69" s="11"/>
      <c r="AV69" s="18"/>
    </row>
    <row r="70" spans="2:48">
      <c r="B70" s="17">
        <v>655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/>
      <c r="I70" s="11">
        <v>0</v>
      </c>
      <c r="J70" s="11"/>
      <c r="K70" s="11"/>
      <c r="L70" s="11"/>
      <c r="M70" s="11"/>
      <c r="N70" s="11"/>
      <c r="O70" s="11"/>
      <c r="P70" s="18"/>
      <c r="R70" s="17">
        <v>655</v>
      </c>
      <c r="S70" s="11">
        <v>247415140</v>
      </c>
      <c r="T70" s="11">
        <v>84445976</v>
      </c>
      <c r="U70" s="11">
        <v>0</v>
      </c>
      <c r="V70" s="11">
        <v>110620372</v>
      </c>
      <c r="W70" s="11">
        <v>72611723</v>
      </c>
      <c r="X70" s="11"/>
      <c r="Y70" s="93">
        <v>591552.79144385026</v>
      </c>
      <c r="Z70" s="11"/>
      <c r="AA70" s="11"/>
      <c r="AB70" s="11"/>
      <c r="AC70" s="11"/>
      <c r="AD70" s="11"/>
      <c r="AE70" s="11"/>
      <c r="AF70" s="18"/>
      <c r="AH70" s="17">
        <v>655</v>
      </c>
      <c r="AI70" s="11">
        <v>0</v>
      </c>
      <c r="AJ70" s="11">
        <v>867927882</v>
      </c>
      <c r="AK70" s="11">
        <v>1946394213</v>
      </c>
      <c r="AL70" s="11">
        <v>938107365</v>
      </c>
      <c r="AM70" s="11">
        <v>562970241</v>
      </c>
      <c r="AN70" s="11"/>
      <c r="AO70" s="11">
        <v>3350383.4464285714</v>
      </c>
      <c r="AP70" s="11"/>
      <c r="AQ70" s="11"/>
      <c r="AR70" s="11"/>
      <c r="AS70" s="11"/>
      <c r="AT70" s="11"/>
      <c r="AU70" s="11"/>
      <c r="AV70" s="18"/>
    </row>
    <row r="71" spans="2:48">
      <c r="B71" s="17">
        <v>665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/>
      <c r="I71" s="11">
        <v>0</v>
      </c>
      <c r="J71" s="11"/>
      <c r="K71" s="11"/>
      <c r="L71" s="11"/>
      <c r="M71" s="11"/>
      <c r="N71" s="11"/>
      <c r="O71" s="11"/>
      <c r="P71" s="18"/>
      <c r="R71" s="17">
        <v>665</v>
      </c>
      <c r="S71" s="11">
        <v>398091413</v>
      </c>
      <c r="T71" s="11">
        <v>2836941</v>
      </c>
      <c r="U71" s="11">
        <v>0</v>
      </c>
      <c r="V71" s="11">
        <v>133642785</v>
      </c>
      <c r="W71" s="11">
        <v>132226850</v>
      </c>
      <c r="X71" s="11"/>
      <c r="Y71" s="93">
        <v>714667.29946524068</v>
      </c>
      <c r="Z71" s="11"/>
      <c r="AA71" s="11"/>
      <c r="AB71" s="11"/>
      <c r="AC71" s="11"/>
      <c r="AD71" s="11"/>
      <c r="AE71" s="11"/>
      <c r="AF71" s="18"/>
      <c r="AH71" s="17">
        <v>665</v>
      </c>
      <c r="AI71" s="11">
        <v>0</v>
      </c>
      <c r="AJ71" s="11">
        <v>1153267318</v>
      </c>
      <c r="AK71" s="11">
        <v>1807795625</v>
      </c>
      <c r="AL71" s="11">
        <v>987020981</v>
      </c>
      <c r="AM71" s="11">
        <v>528444144</v>
      </c>
      <c r="AN71" s="11"/>
      <c r="AO71" s="11">
        <v>3525074.932142857</v>
      </c>
      <c r="AP71" s="11"/>
      <c r="AQ71" s="11"/>
      <c r="AR71" s="11"/>
      <c r="AS71" s="11"/>
      <c r="AT71" s="11"/>
      <c r="AU71" s="11"/>
      <c r="AV71" s="18"/>
    </row>
    <row r="72" spans="2:48">
      <c r="B72" s="17">
        <v>675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/>
      <c r="I72" s="11">
        <v>0</v>
      </c>
      <c r="J72" s="11"/>
      <c r="K72" s="11"/>
      <c r="L72" s="11"/>
      <c r="M72" s="11"/>
      <c r="N72" s="11"/>
      <c r="O72" s="11"/>
      <c r="P72" s="18"/>
      <c r="R72" s="17">
        <v>675</v>
      </c>
      <c r="S72" s="11">
        <v>652858374</v>
      </c>
      <c r="T72" s="11">
        <v>37405</v>
      </c>
      <c r="U72" s="11">
        <v>0</v>
      </c>
      <c r="V72" s="11">
        <v>217631926</v>
      </c>
      <c r="W72" s="11">
        <v>217613224</v>
      </c>
      <c r="X72" s="11"/>
      <c r="Y72" s="93">
        <v>1163807.0909090908</v>
      </c>
      <c r="Z72" s="11"/>
      <c r="AA72" s="11"/>
      <c r="AB72" s="11"/>
      <c r="AC72" s="11"/>
      <c r="AD72" s="11"/>
      <c r="AE72" s="11"/>
      <c r="AF72" s="18"/>
      <c r="AH72" s="17">
        <v>675</v>
      </c>
      <c r="AI72" s="11">
        <v>0</v>
      </c>
      <c r="AJ72" s="11">
        <v>1549177096</v>
      </c>
      <c r="AK72" s="11">
        <v>1728153413</v>
      </c>
      <c r="AL72" s="11">
        <v>1092443503</v>
      </c>
      <c r="AM72" s="11">
        <v>548659802</v>
      </c>
      <c r="AN72" s="11"/>
      <c r="AO72" s="11">
        <v>3901583.9392857142</v>
      </c>
      <c r="AP72" s="11"/>
      <c r="AQ72" s="11"/>
      <c r="AR72" s="11"/>
      <c r="AS72" s="11"/>
      <c r="AT72" s="11"/>
      <c r="AU72" s="11"/>
      <c r="AV72" s="18"/>
    </row>
    <row r="73" spans="2:48">
      <c r="B73" s="17">
        <v>685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/>
      <c r="I73" s="11">
        <v>0</v>
      </c>
      <c r="J73" s="11"/>
      <c r="K73" s="11"/>
      <c r="L73" s="11"/>
      <c r="M73" s="11"/>
      <c r="N73" s="11"/>
      <c r="O73" s="11"/>
      <c r="P73" s="18"/>
      <c r="R73" s="17">
        <v>685</v>
      </c>
      <c r="S73" s="11">
        <v>1055071811</v>
      </c>
      <c r="T73" s="11">
        <v>199</v>
      </c>
      <c r="U73" s="11">
        <v>0</v>
      </c>
      <c r="V73" s="11">
        <v>351690670</v>
      </c>
      <c r="W73" s="11">
        <v>351690570</v>
      </c>
      <c r="X73" s="11"/>
      <c r="Y73" s="93">
        <v>1880698.7700534759</v>
      </c>
      <c r="Z73" s="11"/>
      <c r="AA73" s="11"/>
      <c r="AB73" s="11"/>
      <c r="AC73" s="11"/>
      <c r="AD73" s="11"/>
      <c r="AE73" s="11"/>
      <c r="AF73" s="18"/>
      <c r="AH73" s="17">
        <v>685</v>
      </c>
      <c r="AI73" s="11">
        <v>0</v>
      </c>
      <c r="AJ73" s="11">
        <v>2055028526</v>
      </c>
      <c r="AK73" s="11">
        <v>1697723116</v>
      </c>
      <c r="AL73" s="11">
        <v>1250917214</v>
      </c>
      <c r="AM73" s="11">
        <v>633906459</v>
      </c>
      <c r="AN73" s="11"/>
      <c r="AO73" s="11">
        <v>4467561.4785714289</v>
      </c>
      <c r="AP73" s="11"/>
      <c r="AQ73" s="11"/>
      <c r="AR73" s="11"/>
      <c r="AS73" s="11"/>
      <c r="AT73" s="11"/>
      <c r="AU73" s="11"/>
      <c r="AV73" s="18"/>
    </row>
    <row r="74" spans="2:48">
      <c r="B74" s="17">
        <v>695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/>
      <c r="I74" s="11">
        <v>0</v>
      </c>
      <c r="J74" s="11"/>
      <c r="K74" s="11"/>
      <c r="L74" s="11"/>
      <c r="M74" s="11"/>
      <c r="N74" s="11"/>
      <c r="O74" s="11"/>
      <c r="P74" s="18"/>
      <c r="R74" s="17">
        <v>695</v>
      </c>
      <c r="S74" s="11">
        <v>1630799430</v>
      </c>
      <c r="T74" s="11">
        <v>0</v>
      </c>
      <c r="U74" s="11">
        <v>0</v>
      </c>
      <c r="V74" s="11">
        <v>543599810</v>
      </c>
      <c r="W74" s="11">
        <v>543599810</v>
      </c>
      <c r="X74" s="11"/>
      <c r="Y74" s="93">
        <v>2906950.8556149732</v>
      </c>
      <c r="Z74" s="11"/>
      <c r="AA74" s="11"/>
      <c r="AB74" s="11"/>
      <c r="AC74" s="11"/>
      <c r="AD74" s="11"/>
      <c r="AE74" s="11"/>
      <c r="AF74" s="18"/>
      <c r="AH74" s="17">
        <v>695</v>
      </c>
      <c r="AI74" s="11">
        <v>0</v>
      </c>
      <c r="AJ74" s="11">
        <v>2634117804</v>
      </c>
      <c r="AK74" s="11">
        <v>1708453651</v>
      </c>
      <c r="AL74" s="11">
        <v>1447523818</v>
      </c>
      <c r="AM74" s="11">
        <v>771515270</v>
      </c>
      <c r="AN74" s="11"/>
      <c r="AO74" s="11">
        <v>5169727.9214285715</v>
      </c>
      <c r="AP74" s="11"/>
      <c r="AQ74" s="11"/>
      <c r="AR74" s="11"/>
      <c r="AS74" s="11"/>
      <c r="AT74" s="11"/>
      <c r="AU74" s="11"/>
      <c r="AV74" s="18"/>
    </row>
    <row r="75" spans="2:48">
      <c r="B75" s="17">
        <v>705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/>
      <c r="I75" s="11">
        <v>0</v>
      </c>
      <c r="J75" s="11"/>
      <c r="K75" s="11"/>
      <c r="L75" s="11"/>
      <c r="M75" s="11"/>
      <c r="N75" s="11"/>
      <c r="O75" s="11"/>
      <c r="P75" s="18"/>
      <c r="R75" s="17">
        <v>705</v>
      </c>
      <c r="S75" s="11">
        <v>2350787707</v>
      </c>
      <c r="T75" s="11">
        <v>0</v>
      </c>
      <c r="U75" s="11">
        <v>0</v>
      </c>
      <c r="V75" s="11">
        <v>783595902</v>
      </c>
      <c r="W75" s="11">
        <v>783595902</v>
      </c>
      <c r="X75" s="11"/>
      <c r="Y75" s="93">
        <v>4190352.4171122992</v>
      </c>
      <c r="Z75" s="11"/>
      <c r="AA75" s="11"/>
      <c r="AB75" s="11"/>
      <c r="AC75" s="11"/>
      <c r="AD75" s="11"/>
      <c r="AE75" s="11"/>
      <c r="AF75" s="18"/>
      <c r="AH75" s="17">
        <v>705</v>
      </c>
      <c r="AI75" s="11">
        <v>0</v>
      </c>
      <c r="AJ75" s="11">
        <v>3200695311</v>
      </c>
      <c r="AK75" s="11">
        <v>1752921241</v>
      </c>
      <c r="AL75" s="11">
        <v>1651205517</v>
      </c>
      <c r="AM75" s="11">
        <v>925359783</v>
      </c>
      <c r="AN75" s="11"/>
      <c r="AO75" s="11">
        <v>5897162.5607142858</v>
      </c>
      <c r="AP75" s="11"/>
      <c r="AQ75" s="11"/>
      <c r="AR75" s="11"/>
      <c r="AS75" s="11"/>
      <c r="AT75" s="11"/>
      <c r="AU75" s="11"/>
      <c r="AV75" s="18"/>
    </row>
    <row r="76" spans="2:48">
      <c r="B76" s="17">
        <v>715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/>
      <c r="I76" s="11">
        <v>0</v>
      </c>
      <c r="J76" s="11"/>
      <c r="K76" s="11"/>
      <c r="L76" s="11"/>
      <c r="M76" s="11"/>
      <c r="N76" s="11"/>
      <c r="O76" s="11"/>
      <c r="P76" s="18"/>
      <c r="R76" s="17">
        <v>715</v>
      </c>
      <c r="S76" s="11">
        <v>3096037153</v>
      </c>
      <c r="T76" s="11">
        <v>0</v>
      </c>
      <c r="U76" s="11">
        <v>0</v>
      </c>
      <c r="V76" s="11">
        <v>1032012384</v>
      </c>
      <c r="W76" s="11">
        <v>1032012384</v>
      </c>
      <c r="X76" s="11"/>
      <c r="Y76" s="93">
        <v>5518782.8021390373</v>
      </c>
      <c r="Z76" s="11"/>
      <c r="AA76" s="11"/>
      <c r="AB76" s="11"/>
      <c r="AC76" s="11"/>
      <c r="AD76" s="11"/>
      <c r="AE76" s="11"/>
      <c r="AF76" s="18"/>
      <c r="AH76" s="17">
        <v>715</v>
      </c>
      <c r="AI76" s="11">
        <v>0</v>
      </c>
      <c r="AJ76" s="11">
        <v>3627882508</v>
      </c>
      <c r="AK76" s="11">
        <v>1823104247</v>
      </c>
      <c r="AL76" s="11">
        <v>1816995585</v>
      </c>
      <c r="AM76" s="11">
        <v>1047283925</v>
      </c>
      <c r="AN76" s="11"/>
      <c r="AO76" s="11">
        <v>6489269.9464285718</v>
      </c>
      <c r="AP76" s="11"/>
      <c r="AQ76" s="11"/>
      <c r="AR76" s="11"/>
      <c r="AS76" s="11"/>
      <c r="AT76" s="11"/>
      <c r="AU76" s="11"/>
      <c r="AV76" s="18"/>
    </row>
    <row r="77" spans="2:48">
      <c r="B77" s="17">
        <v>725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/>
      <c r="I77" s="11">
        <v>0</v>
      </c>
      <c r="J77" s="11"/>
      <c r="K77" s="11"/>
      <c r="L77" s="11"/>
      <c r="M77" s="11"/>
      <c r="N77" s="11"/>
      <c r="O77" s="11"/>
      <c r="P77" s="18"/>
      <c r="R77" s="17">
        <v>725</v>
      </c>
      <c r="S77" s="11">
        <v>3665804125</v>
      </c>
      <c r="T77" s="11">
        <v>0</v>
      </c>
      <c r="U77" s="11">
        <v>0</v>
      </c>
      <c r="V77" s="11">
        <v>1221934708</v>
      </c>
      <c r="W77" s="11">
        <v>1221934708</v>
      </c>
      <c r="X77" s="11"/>
      <c r="Y77" s="93">
        <v>6534410.2032085564</v>
      </c>
      <c r="Z77" s="11"/>
      <c r="AA77" s="11"/>
      <c r="AB77" s="11"/>
      <c r="AC77" s="11"/>
      <c r="AD77" s="11"/>
      <c r="AE77" s="11"/>
      <c r="AF77" s="18"/>
      <c r="AH77" s="17">
        <v>725</v>
      </c>
      <c r="AI77" s="11">
        <v>0</v>
      </c>
      <c r="AJ77" s="11">
        <v>3786185648</v>
      </c>
      <c r="AK77" s="11">
        <v>1909173065</v>
      </c>
      <c r="AL77" s="11">
        <v>1898452905</v>
      </c>
      <c r="AM77" s="11">
        <v>1092990795</v>
      </c>
      <c r="AN77" s="11"/>
      <c r="AO77" s="11">
        <v>6780188.9464285718</v>
      </c>
      <c r="AP77" s="11"/>
      <c r="AQ77" s="11"/>
      <c r="AR77" s="11"/>
      <c r="AS77" s="11"/>
      <c r="AT77" s="11"/>
      <c r="AU77" s="11"/>
      <c r="AV77" s="18"/>
    </row>
    <row r="78" spans="2:48">
      <c r="B78" s="17">
        <v>735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/>
      <c r="I78" s="11">
        <v>0</v>
      </c>
      <c r="J78" s="11"/>
      <c r="K78" s="11"/>
      <c r="L78" s="11"/>
      <c r="M78" s="11"/>
      <c r="N78" s="11"/>
      <c r="O78" s="11"/>
      <c r="P78" s="18"/>
      <c r="R78" s="17">
        <v>735</v>
      </c>
      <c r="S78" s="11">
        <v>3854490115</v>
      </c>
      <c r="T78" s="11">
        <v>0</v>
      </c>
      <c r="U78" s="11">
        <v>0</v>
      </c>
      <c r="V78" s="11">
        <v>1284830038</v>
      </c>
      <c r="W78" s="11">
        <v>1284830038</v>
      </c>
      <c r="X78" s="11"/>
      <c r="Y78" s="93">
        <v>6870748.8663101606</v>
      </c>
      <c r="Z78" s="11"/>
      <c r="AA78" s="11"/>
      <c r="AB78" s="11"/>
      <c r="AC78" s="11"/>
      <c r="AD78" s="11"/>
      <c r="AE78" s="11"/>
      <c r="AF78" s="18"/>
      <c r="AH78" s="17">
        <v>735</v>
      </c>
      <c r="AI78" s="11">
        <v>0</v>
      </c>
      <c r="AJ78" s="11">
        <v>3601410125</v>
      </c>
      <c r="AK78" s="11">
        <v>1998553838</v>
      </c>
      <c r="AL78" s="11">
        <v>1866654654</v>
      </c>
      <c r="AM78" s="11">
        <v>1041727214</v>
      </c>
      <c r="AN78" s="11"/>
      <c r="AO78" s="11">
        <v>6666623.7642857144</v>
      </c>
      <c r="AP78" s="11"/>
      <c r="AQ78" s="11"/>
      <c r="AR78" s="11"/>
      <c r="AS78" s="11"/>
      <c r="AT78" s="11"/>
      <c r="AU78" s="11"/>
      <c r="AV78" s="18"/>
    </row>
    <row r="79" spans="2:48">
      <c r="B79" s="17">
        <v>745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/>
      <c r="I79" s="11">
        <v>0</v>
      </c>
      <c r="J79" s="11"/>
      <c r="K79" s="11"/>
      <c r="L79" s="11"/>
      <c r="M79" s="11"/>
      <c r="N79" s="11"/>
      <c r="O79" s="11"/>
      <c r="P79" s="18"/>
      <c r="R79" s="17">
        <v>745</v>
      </c>
      <c r="S79" s="11">
        <v>3566787734</v>
      </c>
      <c r="T79" s="11">
        <v>0</v>
      </c>
      <c r="U79" s="11">
        <v>0</v>
      </c>
      <c r="V79" s="11">
        <v>1188929245</v>
      </c>
      <c r="W79" s="11">
        <v>1188929245</v>
      </c>
      <c r="X79" s="11"/>
      <c r="Y79" s="93">
        <v>6357910.4010695191</v>
      </c>
      <c r="Z79" s="11"/>
      <c r="AA79" s="11"/>
      <c r="AB79" s="11"/>
      <c r="AC79" s="11"/>
      <c r="AD79" s="11"/>
      <c r="AE79" s="11"/>
      <c r="AF79" s="18"/>
      <c r="AH79" s="17">
        <v>745</v>
      </c>
      <c r="AI79" s="11">
        <v>0</v>
      </c>
      <c r="AJ79" s="11">
        <v>3098443450</v>
      </c>
      <c r="AK79" s="11">
        <v>2075641607</v>
      </c>
      <c r="AL79" s="11">
        <v>1724695019</v>
      </c>
      <c r="AM79" s="11">
        <v>911493387</v>
      </c>
      <c r="AN79" s="11"/>
      <c r="AO79" s="11">
        <v>6159625.0678571425</v>
      </c>
      <c r="AP79" s="11"/>
      <c r="AQ79" s="11"/>
      <c r="AR79" s="11"/>
      <c r="AS79" s="11"/>
      <c r="AT79" s="11"/>
      <c r="AU79" s="11"/>
      <c r="AV79" s="18"/>
    </row>
    <row r="80" spans="2:48">
      <c r="B80" s="17">
        <v>755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/>
      <c r="I80" s="11">
        <v>0</v>
      </c>
      <c r="J80" s="11"/>
      <c r="K80" s="11"/>
      <c r="L80" s="11"/>
      <c r="M80" s="11"/>
      <c r="N80" s="11"/>
      <c r="O80" s="11"/>
      <c r="P80" s="18"/>
      <c r="R80" s="17">
        <v>755</v>
      </c>
      <c r="S80" s="11">
        <v>2886284842</v>
      </c>
      <c r="T80" s="11">
        <v>0</v>
      </c>
      <c r="U80" s="11">
        <v>0</v>
      </c>
      <c r="V80" s="11">
        <v>962094947</v>
      </c>
      <c r="W80" s="11">
        <v>962094947</v>
      </c>
      <c r="X80" s="11"/>
      <c r="Y80" s="93">
        <v>5144892.7647058824</v>
      </c>
      <c r="Z80" s="11"/>
      <c r="AA80" s="11"/>
      <c r="AB80" s="11"/>
      <c r="AC80" s="11"/>
      <c r="AD80" s="11"/>
      <c r="AE80" s="11"/>
      <c r="AF80" s="18"/>
      <c r="AH80" s="17">
        <v>755</v>
      </c>
      <c r="AI80" s="11">
        <v>0</v>
      </c>
      <c r="AJ80" s="11">
        <v>2397856982</v>
      </c>
      <c r="AK80" s="11">
        <v>2122591437</v>
      </c>
      <c r="AL80" s="11">
        <v>1506816140</v>
      </c>
      <c r="AM80" s="11">
        <v>757586945</v>
      </c>
      <c r="AN80" s="11"/>
      <c r="AO80" s="11">
        <v>5381486.2142857146</v>
      </c>
      <c r="AP80" s="11"/>
      <c r="AQ80" s="11"/>
      <c r="AR80" s="11"/>
      <c r="AS80" s="11"/>
      <c r="AT80" s="11"/>
      <c r="AU80" s="11"/>
      <c r="AV80" s="18"/>
    </row>
    <row r="81" spans="2:48">
      <c r="B81" s="17">
        <v>765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/>
      <c r="I81" s="11">
        <v>0</v>
      </c>
      <c r="J81" s="11"/>
      <c r="K81" s="11"/>
      <c r="L81" s="11"/>
      <c r="M81" s="11"/>
      <c r="N81" s="11"/>
      <c r="O81" s="11"/>
      <c r="P81" s="18"/>
      <c r="R81" s="17">
        <v>765</v>
      </c>
      <c r="S81" s="11">
        <v>2033879208</v>
      </c>
      <c r="T81" s="11">
        <v>0</v>
      </c>
      <c r="U81" s="11">
        <v>0</v>
      </c>
      <c r="V81" s="11">
        <v>677959736</v>
      </c>
      <c r="W81" s="11">
        <v>677959736</v>
      </c>
      <c r="X81" s="11"/>
      <c r="Y81" s="93">
        <v>3625453.1336898394</v>
      </c>
      <c r="Z81" s="11"/>
      <c r="AA81" s="11"/>
      <c r="AB81" s="11"/>
      <c r="AC81" s="11"/>
      <c r="AD81" s="11"/>
      <c r="AE81" s="11"/>
      <c r="AF81" s="18"/>
      <c r="AH81" s="17">
        <v>765</v>
      </c>
      <c r="AI81" s="11">
        <v>0</v>
      </c>
      <c r="AJ81" s="11">
        <v>1662978308</v>
      </c>
      <c r="AK81" s="11">
        <v>2121483095</v>
      </c>
      <c r="AL81" s="11">
        <v>1261487134</v>
      </c>
      <c r="AM81" s="11">
        <v>644481446</v>
      </c>
      <c r="AN81" s="11"/>
      <c r="AO81" s="11">
        <v>4505311.1928571425</v>
      </c>
      <c r="AP81" s="11"/>
      <c r="AQ81" s="11"/>
      <c r="AR81" s="11"/>
      <c r="AS81" s="11"/>
      <c r="AT81" s="11"/>
      <c r="AU81" s="11"/>
      <c r="AV81" s="18"/>
    </row>
    <row r="82" spans="2:48">
      <c r="B82" s="17">
        <v>775</v>
      </c>
      <c r="C82" s="11">
        <v>0</v>
      </c>
      <c r="D82" s="11">
        <v>0</v>
      </c>
      <c r="E82" s="11">
        <v>0</v>
      </c>
      <c r="F82" s="11">
        <v>0</v>
      </c>
      <c r="G82" s="11">
        <v>0</v>
      </c>
      <c r="H82" s="11"/>
      <c r="I82" s="11">
        <v>0</v>
      </c>
      <c r="J82" s="11"/>
      <c r="K82" s="11"/>
      <c r="L82" s="11"/>
      <c r="M82" s="11"/>
      <c r="N82" s="11"/>
      <c r="O82" s="11"/>
      <c r="P82" s="18"/>
      <c r="R82" s="17">
        <v>775</v>
      </c>
      <c r="S82" s="11">
        <v>1244934217</v>
      </c>
      <c r="T82" s="11">
        <v>0</v>
      </c>
      <c r="U82" s="11">
        <v>0</v>
      </c>
      <c r="V82" s="11">
        <v>414978072</v>
      </c>
      <c r="W82" s="11">
        <v>414978072</v>
      </c>
      <c r="X82" s="11"/>
      <c r="Y82" s="93">
        <v>2219134.0748663102</v>
      </c>
      <c r="Z82" s="11"/>
      <c r="AA82" s="11"/>
      <c r="AB82" s="11"/>
      <c r="AC82" s="11"/>
      <c r="AD82" s="11"/>
      <c r="AE82" s="11"/>
      <c r="AF82" s="18"/>
      <c r="AH82" s="17">
        <v>775</v>
      </c>
      <c r="AI82" s="11">
        <v>0</v>
      </c>
      <c r="AJ82" s="11">
        <v>1031160625</v>
      </c>
      <c r="AK82" s="11">
        <v>2057750590</v>
      </c>
      <c r="AL82" s="11">
        <v>1029637072</v>
      </c>
      <c r="AM82" s="11">
        <v>594021917</v>
      </c>
      <c r="AN82" s="11"/>
      <c r="AO82" s="11">
        <v>3677275.2571428572</v>
      </c>
      <c r="AP82" s="11"/>
      <c r="AQ82" s="11"/>
      <c r="AR82" s="11"/>
      <c r="AS82" s="11"/>
      <c r="AT82" s="11"/>
      <c r="AU82" s="11"/>
      <c r="AV82" s="18"/>
    </row>
    <row r="83" spans="2:48">
      <c r="B83" s="17">
        <v>785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/>
      <c r="I83" s="11">
        <v>0</v>
      </c>
      <c r="J83" s="11"/>
      <c r="K83" s="11"/>
      <c r="L83" s="11"/>
      <c r="M83" s="11"/>
      <c r="N83" s="11"/>
      <c r="O83" s="11"/>
      <c r="P83" s="18"/>
      <c r="R83" s="17">
        <v>785</v>
      </c>
      <c r="S83" s="11">
        <v>661137058</v>
      </c>
      <c r="T83" s="11">
        <v>0</v>
      </c>
      <c r="U83" s="11">
        <v>0</v>
      </c>
      <c r="V83" s="11">
        <v>220379019</v>
      </c>
      <c r="W83" s="11">
        <v>220379019</v>
      </c>
      <c r="X83" s="11"/>
      <c r="Y83" s="93">
        <v>1178497.4278074866</v>
      </c>
      <c r="Z83" s="11"/>
      <c r="AA83" s="11"/>
      <c r="AB83" s="11"/>
      <c r="AC83" s="11"/>
      <c r="AD83" s="11"/>
      <c r="AE83" s="11"/>
      <c r="AF83" s="18"/>
      <c r="AH83" s="17">
        <v>785</v>
      </c>
      <c r="AI83" s="11">
        <v>0</v>
      </c>
      <c r="AJ83" s="11">
        <v>570985375</v>
      </c>
      <c r="AK83" s="11">
        <v>1924142969</v>
      </c>
      <c r="AL83" s="11">
        <v>831709448</v>
      </c>
      <c r="AM83" s="11">
        <v>570544863</v>
      </c>
      <c r="AN83" s="11"/>
      <c r="AO83" s="11">
        <v>2970390.8857142855</v>
      </c>
      <c r="AP83" s="11"/>
      <c r="AQ83" s="11"/>
      <c r="AR83" s="11"/>
      <c r="AS83" s="11"/>
      <c r="AT83" s="11"/>
      <c r="AU83" s="11"/>
      <c r="AV83" s="18"/>
    </row>
    <row r="84" spans="2:48">
      <c r="B84" s="17">
        <v>795</v>
      </c>
      <c r="C84" s="11">
        <v>0</v>
      </c>
      <c r="D84" s="11">
        <v>0</v>
      </c>
      <c r="E84" s="11">
        <v>0</v>
      </c>
      <c r="F84" s="11">
        <v>0</v>
      </c>
      <c r="G84" s="11">
        <v>0</v>
      </c>
      <c r="H84" s="11"/>
      <c r="I84" s="11">
        <v>0</v>
      </c>
      <c r="J84" s="11"/>
      <c r="K84" s="11"/>
      <c r="L84" s="11"/>
      <c r="M84" s="11"/>
      <c r="N84" s="11"/>
      <c r="O84" s="11"/>
      <c r="P84" s="18"/>
      <c r="R84" s="17">
        <v>795</v>
      </c>
      <c r="S84" s="11">
        <v>304575801</v>
      </c>
      <c r="T84" s="11">
        <v>0</v>
      </c>
      <c r="U84" s="11">
        <v>0</v>
      </c>
      <c r="V84" s="11">
        <v>101525267</v>
      </c>
      <c r="W84" s="11">
        <v>101525267</v>
      </c>
      <c r="X84" s="11"/>
      <c r="Y84" s="93">
        <v>542915.86631016037</v>
      </c>
      <c r="Z84" s="11"/>
      <c r="AA84" s="11"/>
      <c r="AB84" s="11"/>
      <c r="AC84" s="11"/>
      <c r="AD84" s="11"/>
      <c r="AE84" s="11"/>
      <c r="AF84" s="18"/>
      <c r="AH84" s="17">
        <v>795</v>
      </c>
      <c r="AI84" s="11">
        <v>0</v>
      </c>
      <c r="AJ84" s="11">
        <v>282258996</v>
      </c>
      <c r="AK84" s="11">
        <v>1723893592</v>
      </c>
      <c r="AL84" s="11">
        <v>668717529</v>
      </c>
      <c r="AM84" s="11">
        <v>533842963</v>
      </c>
      <c r="AN84" s="11"/>
      <c r="AO84" s="11">
        <v>2388276.8892857144</v>
      </c>
      <c r="AP84" s="11"/>
      <c r="AQ84" s="11"/>
      <c r="AR84" s="11"/>
      <c r="AS84" s="11"/>
      <c r="AT84" s="11"/>
      <c r="AU84" s="11"/>
      <c r="AV84" s="18"/>
    </row>
    <row r="85" spans="2:48">
      <c r="B85" s="17">
        <v>805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1"/>
      <c r="I85" s="11">
        <v>0</v>
      </c>
      <c r="J85" s="11"/>
      <c r="K85" s="11"/>
      <c r="L85" s="11"/>
      <c r="M85" s="11"/>
      <c r="N85" s="11"/>
      <c r="O85" s="11"/>
      <c r="P85" s="18"/>
      <c r="R85" s="17">
        <v>805</v>
      </c>
      <c r="S85" s="11">
        <v>121796490</v>
      </c>
      <c r="T85" s="11">
        <v>0</v>
      </c>
      <c r="U85" s="11">
        <v>0</v>
      </c>
      <c r="V85" s="11">
        <v>40598830</v>
      </c>
      <c r="W85" s="11">
        <v>40598830</v>
      </c>
      <c r="X85" s="11"/>
      <c r="Y85" s="93">
        <v>217106.04278074866</v>
      </c>
      <c r="Z85" s="11"/>
      <c r="AA85" s="11"/>
      <c r="AB85" s="11"/>
      <c r="AC85" s="11"/>
      <c r="AD85" s="11"/>
      <c r="AE85" s="11"/>
      <c r="AF85" s="18"/>
      <c r="AH85" s="17">
        <v>805</v>
      </c>
      <c r="AI85" s="11">
        <v>0</v>
      </c>
      <c r="AJ85" s="11">
        <v>124610784</v>
      </c>
      <c r="AK85" s="11">
        <v>1471620134</v>
      </c>
      <c r="AL85" s="11">
        <v>532076973</v>
      </c>
      <c r="AM85" s="11">
        <v>471146819</v>
      </c>
      <c r="AN85" s="11"/>
      <c r="AO85" s="11">
        <v>1900274.9035714285</v>
      </c>
      <c r="AP85" s="11"/>
      <c r="AQ85" s="11"/>
      <c r="AR85" s="11"/>
      <c r="AS85" s="11"/>
      <c r="AT85" s="11"/>
      <c r="AU85" s="11"/>
      <c r="AV85" s="18"/>
    </row>
    <row r="86" spans="2:48">
      <c r="B86" s="17">
        <v>815</v>
      </c>
      <c r="C86" s="11">
        <v>0</v>
      </c>
      <c r="D86" s="11">
        <v>0</v>
      </c>
      <c r="E86" s="11">
        <v>0</v>
      </c>
      <c r="F86" s="11">
        <v>0</v>
      </c>
      <c r="G86" s="11">
        <v>0</v>
      </c>
      <c r="H86" s="11"/>
      <c r="I86" s="11">
        <v>0</v>
      </c>
      <c r="J86" s="11"/>
      <c r="K86" s="11"/>
      <c r="L86" s="11"/>
      <c r="M86" s="11"/>
      <c r="N86" s="11"/>
      <c r="O86" s="11"/>
      <c r="P86" s="18"/>
      <c r="R86" s="17">
        <v>815</v>
      </c>
      <c r="S86" s="11">
        <v>42329715</v>
      </c>
      <c r="T86" s="11">
        <v>0</v>
      </c>
      <c r="U86" s="11">
        <v>0</v>
      </c>
      <c r="V86" s="11">
        <v>14109905</v>
      </c>
      <c r="W86" s="11">
        <v>14109905</v>
      </c>
      <c r="X86" s="11"/>
      <c r="Y86" s="93">
        <v>75454.037433155085</v>
      </c>
      <c r="Z86" s="11"/>
      <c r="AA86" s="11"/>
      <c r="AB86" s="11"/>
      <c r="AC86" s="11"/>
      <c r="AD86" s="11"/>
      <c r="AE86" s="11"/>
      <c r="AF86" s="18"/>
      <c r="AH86" s="17">
        <v>815</v>
      </c>
      <c r="AI86" s="11">
        <v>0</v>
      </c>
      <c r="AJ86" s="11">
        <v>49173983</v>
      </c>
      <c r="AK86" s="11">
        <v>1191057289</v>
      </c>
      <c r="AL86" s="11">
        <v>413410424</v>
      </c>
      <c r="AM86" s="11">
        <v>389082470</v>
      </c>
      <c r="AN86" s="11"/>
      <c r="AO86" s="11">
        <v>1476465.8</v>
      </c>
      <c r="AP86" s="11"/>
      <c r="AQ86" s="11"/>
      <c r="AR86" s="11"/>
      <c r="AS86" s="11"/>
      <c r="AT86" s="11"/>
      <c r="AU86" s="11"/>
      <c r="AV86" s="18"/>
    </row>
    <row r="87" spans="2:48">
      <c r="B87" s="17">
        <v>825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/>
      <c r="I87" s="11">
        <v>0</v>
      </c>
      <c r="J87" s="11"/>
      <c r="K87" s="11"/>
      <c r="L87" s="11"/>
      <c r="M87" s="11"/>
      <c r="N87" s="11"/>
      <c r="O87" s="11"/>
      <c r="P87" s="18"/>
      <c r="R87" s="17">
        <v>825</v>
      </c>
      <c r="S87" s="11">
        <v>12807281</v>
      </c>
      <c r="T87" s="11">
        <v>0</v>
      </c>
      <c r="U87" s="11">
        <v>0</v>
      </c>
      <c r="V87" s="11">
        <v>4269094</v>
      </c>
      <c r="W87" s="11">
        <v>4269094</v>
      </c>
      <c r="X87" s="11"/>
      <c r="Y87" s="93">
        <v>22829.379679144386</v>
      </c>
      <c r="Z87" s="11"/>
      <c r="AA87" s="11"/>
      <c r="AB87" s="11"/>
      <c r="AC87" s="11"/>
      <c r="AD87" s="11"/>
      <c r="AE87" s="11"/>
      <c r="AF87" s="18"/>
      <c r="AH87" s="17">
        <v>825</v>
      </c>
      <c r="AI87" s="11">
        <v>0</v>
      </c>
      <c r="AJ87" s="11">
        <v>17367805</v>
      </c>
      <c r="AK87" s="11">
        <v>909948430</v>
      </c>
      <c r="AL87" s="11">
        <v>309105412</v>
      </c>
      <c r="AM87" s="11">
        <v>300463342</v>
      </c>
      <c r="AN87" s="11"/>
      <c r="AO87" s="11">
        <v>1103947.8999999999</v>
      </c>
      <c r="AP87" s="11"/>
      <c r="AQ87" s="11"/>
      <c r="AR87" s="11"/>
      <c r="AS87" s="11"/>
      <c r="AT87" s="11"/>
      <c r="AU87" s="11"/>
      <c r="AV87" s="18"/>
    </row>
    <row r="88" spans="2:48">
      <c r="B88" s="17">
        <v>835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/>
      <c r="I88" s="11">
        <v>0</v>
      </c>
      <c r="J88" s="11"/>
      <c r="K88" s="11"/>
      <c r="L88" s="11"/>
      <c r="M88" s="11"/>
      <c r="N88" s="11"/>
      <c r="O88" s="11"/>
      <c r="P88" s="18"/>
      <c r="R88" s="17">
        <v>835</v>
      </c>
      <c r="S88" s="11">
        <v>3380203</v>
      </c>
      <c r="T88" s="11">
        <v>0</v>
      </c>
      <c r="U88" s="11">
        <v>0</v>
      </c>
      <c r="V88" s="11">
        <v>1126734</v>
      </c>
      <c r="W88" s="11">
        <v>1126734</v>
      </c>
      <c r="X88" s="11"/>
      <c r="Y88" s="93">
        <v>6025.3155080213901</v>
      </c>
      <c r="Z88" s="11"/>
      <c r="AA88" s="11"/>
      <c r="AB88" s="11"/>
      <c r="AC88" s="11"/>
      <c r="AD88" s="11"/>
      <c r="AE88" s="11"/>
      <c r="AF88" s="18"/>
      <c r="AH88" s="17">
        <v>835</v>
      </c>
      <c r="AI88" s="11">
        <v>0</v>
      </c>
      <c r="AJ88" s="11">
        <v>5498826</v>
      </c>
      <c r="AK88" s="11">
        <v>653721659</v>
      </c>
      <c r="AL88" s="11">
        <v>219740162</v>
      </c>
      <c r="AM88" s="11">
        <v>216996555</v>
      </c>
      <c r="AN88" s="11"/>
      <c r="AO88" s="11">
        <v>784786.29285714286</v>
      </c>
      <c r="AP88" s="11"/>
      <c r="AQ88" s="11"/>
      <c r="AR88" s="11"/>
      <c r="AS88" s="11"/>
      <c r="AT88" s="11"/>
      <c r="AU88" s="11"/>
      <c r="AV88" s="18"/>
    </row>
    <row r="89" spans="2:48">
      <c r="B89" s="17">
        <v>845</v>
      </c>
      <c r="C89" s="11">
        <v>0</v>
      </c>
      <c r="D89" s="11">
        <v>0</v>
      </c>
      <c r="E89" s="11">
        <v>0</v>
      </c>
      <c r="F89" s="11">
        <v>0</v>
      </c>
      <c r="G89" s="11">
        <v>0</v>
      </c>
      <c r="H89" s="11"/>
      <c r="I89" s="11">
        <v>0</v>
      </c>
      <c r="J89" s="11"/>
      <c r="K89" s="11"/>
      <c r="L89" s="11"/>
      <c r="M89" s="11"/>
      <c r="N89" s="11"/>
      <c r="O89" s="11"/>
      <c r="P89" s="18"/>
      <c r="R89" s="17">
        <v>845</v>
      </c>
      <c r="S89" s="11">
        <v>779974</v>
      </c>
      <c r="T89" s="11">
        <v>0</v>
      </c>
      <c r="U89" s="11">
        <v>0</v>
      </c>
      <c r="V89" s="11">
        <v>259991</v>
      </c>
      <c r="W89" s="11">
        <v>259991</v>
      </c>
      <c r="X89" s="11"/>
      <c r="Y89" s="93">
        <v>1390.3262032085561</v>
      </c>
      <c r="Z89" s="11"/>
      <c r="AA89" s="11"/>
      <c r="AB89" s="11"/>
      <c r="AC89" s="11"/>
      <c r="AD89" s="11"/>
      <c r="AE89" s="11"/>
      <c r="AF89" s="18"/>
      <c r="AH89" s="17">
        <v>845</v>
      </c>
      <c r="AI89" s="11">
        <v>0</v>
      </c>
      <c r="AJ89" s="11">
        <v>1563474</v>
      </c>
      <c r="AK89" s="11">
        <v>440193083</v>
      </c>
      <c r="AL89" s="11">
        <v>147252186</v>
      </c>
      <c r="AM89" s="11">
        <v>146471144</v>
      </c>
      <c r="AN89" s="11"/>
      <c r="AO89" s="11">
        <v>525900.66428571427</v>
      </c>
      <c r="AP89" s="11"/>
      <c r="AQ89" s="11"/>
      <c r="AR89" s="11"/>
      <c r="AS89" s="11"/>
      <c r="AT89" s="11"/>
      <c r="AU89" s="11"/>
      <c r="AV89" s="18"/>
    </row>
    <row r="90" spans="2:48">
      <c r="B90" s="17">
        <v>855</v>
      </c>
      <c r="C90" s="11">
        <v>0</v>
      </c>
      <c r="D90" s="11">
        <v>0</v>
      </c>
      <c r="E90" s="11">
        <v>0</v>
      </c>
      <c r="F90" s="11">
        <v>0</v>
      </c>
      <c r="G90" s="11">
        <v>0</v>
      </c>
      <c r="H90" s="11"/>
      <c r="I90" s="11">
        <v>0</v>
      </c>
      <c r="J90" s="11"/>
      <c r="K90" s="11"/>
      <c r="L90" s="11"/>
      <c r="M90" s="11"/>
      <c r="N90" s="11"/>
      <c r="O90" s="11"/>
      <c r="P90" s="18"/>
      <c r="R90" s="17">
        <v>855</v>
      </c>
      <c r="S90" s="11">
        <v>157732</v>
      </c>
      <c r="T90" s="11">
        <v>0</v>
      </c>
      <c r="U90" s="11">
        <v>0</v>
      </c>
      <c r="V90" s="11">
        <v>52577</v>
      </c>
      <c r="W90" s="11">
        <v>52577</v>
      </c>
      <c r="X90" s="11"/>
      <c r="Y90" s="93">
        <v>281.16042780748666</v>
      </c>
      <c r="Z90" s="11"/>
      <c r="AA90" s="11"/>
      <c r="AB90" s="11"/>
      <c r="AC90" s="11"/>
      <c r="AD90" s="11"/>
      <c r="AE90" s="11"/>
      <c r="AF90" s="18"/>
      <c r="AH90" s="17">
        <v>855</v>
      </c>
      <c r="AI90" s="11">
        <v>0</v>
      </c>
      <c r="AJ90" s="11">
        <v>399996</v>
      </c>
      <c r="AK90" s="11">
        <v>277059213</v>
      </c>
      <c r="AL90" s="11">
        <v>92486403</v>
      </c>
      <c r="AM90" s="11">
        <v>92286477</v>
      </c>
      <c r="AN90" s="11"/>
      <c r="AO90" s="11">
        <v>330308.58214285714</v>
      </c>
      <c r="AP90" s="11"/>
      <c r="AQ90" s="11"/>
      <c r="AR90" s="11"/>
      <c r="AS90" s="11"/>
      <c r="AT90" s="11"/>
      <c r="AU90" s="11"/>
      <c r="AV90" s="18"/>
    </row>
    <row r="91" spans="2:48">
      <c r="B91" s="17">
        <v>865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/>
      <c r="I91" s="11">
        <v>0</v>
      </c>
      <c r="J91" s="11"/>
      <c r="K91" s="11"/>
      <c r="L91" s="11"/>
      <c r="M91" s="11"/>
      <c r="N91" s="11"/>
      <c r="O91" s="11"/>
      <c r="P91" s="18"/>
      <c r="R91" s="17">
        <v>865</v>
      </c>
      <c r="S91" s="11">
        <v>28026</v>
      </c>
      <c r="T91" s="11">
        <v>0</v>
      </c>
      <c r="U91" s="11">
        <v>0</v>
      </c>
      <c r="V91" s="11">
        <v>9342</v>
      </c>
      <c r="W91" s="11">
        <v>9342</v>
      </c>
      <c r="X91" s="11"/>
      <c r="Y91" s="93">
        <v>49.957219251336902</v>
      </c>
      <c r="Z91" s="11"/>
      <c r="AA91" s="11"/>
      <c r="AB91" s="11"/>
      <c r="AC91" s="11"/>
      <c r="AD91" s="11"/>
      <c r="AE91" s="11"/>
      <c r="AF91" s="18"/>
      <c r="AH91" s="17">
        <v>865</v>
      </c>
      <c r="AI91" s="11">
        <v>0</v>
      </c>
      <c r="AJ91" s="11">
        <v>92270</v>
      </c>
      <c r="AK91" s="11">
        <v>162626527</v>
      </c>
      <c r="AL91" s="11">
        <v>54239599</v>
      </c>
      <c r="AM91" s="11">
        <v>54193471</v>
      </c>
      <c r="AN91" s="11"/>
      <c r="AO91" s="11">
        <v>193712.85357142857</v>
      </c>
      <c r="AP91" s="11"/>
      <c r="AQ91" s="11"/>
      <c r="AR91" s="11"/>
      <c r="AS91" s="11"/>
      <c r="AT91" s="11"/>
      <c r="AU91" s="11"/>
      <c r="AV91" s="18"/>
    </row>
    <row r="92" spans="2:48">
      <c r="B92" s="17">
        <v>875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/>
      <c r="I92" s="11">
        <v>0</v>
      </c>
      <c r="J92" s="11"/>
      <c r="K92" s="11"/>
      <c r="L92" s="11"/>
      <c r="M92" s="11"/>
      <c r="N92" s="11"/>
      <c r="O92" s="11"/>
      <c r="P92" s="18"/>
      <c r="R92" s="17">
        <v>875</v>
      </c>
      <c r="S92" s="11">
        <v>4387</v>
      </c>
      <c r="T92" s="11">
        <v>0</v>
      </c>
      <c r="U92" s="11">
        <v>0</v>
      </c>
      <c r="V92" s="11">
        <v>1462</v>
      </c>
      <c r="W92" s="11">
        <v>1462</v>
      </c>
      <c r="X92" s="11"/>
      <c r="Y92" s="93">
        <v>7.8181818181818183</v>
      </c>
      <c r="Z92" s="11"/>
      <c r="AA92" s="11"/>
      <c r="AB92" s="11"/>
      <c r="AC92" s="11"/>
      <c r="AD92" s="11"/>
      <c r="AE92" s="11"/>
      <c r="AF92" s="18"/>
      <c r="AH92" s="17">
        <v>875</v>
      </c>
      <c r="AI92" s="11">
        <v>0</v>
      </c>
      <c r="AJ92" s="11">
        <v>19233</v>
      </c>
      <c r="AK92" s="11">
        <v>88858238</v>
      </c>
      <c r="AL92" s="11">
        <v>29625823</v>
      </c>
      <c r="AM92" s="11">
        <v>29616208</v>
      </c>
      <c r="AN92" s="11"/>
      <c r="AO92" s="11">
        <v>105806.51071428572</v>
      </c>
      <c r="AP92" s="11"/>
      <c r="AQ92" s="11"/>
      <c r="AR92" s="11"/>
      <c r="AS92" s="11"/>
      <c r="AT92" s="11"/>
      <c r="AU92" s="11"/>
      <c r="AV92" s="18"/>
    </row>
    <row r="93" spans="2:48">
      <c r="B93" s="17">
        <v>885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/>
      <c r="I93" s="11">
        <v>0</v>
      </c>
      <c r="J93" s="11"/>
      <c r="K93" s="11"/>
      <c r="L93" s="11"/>
      <c r="M93" s="11"/>
      <c r="N93" s="11"/>
      <c r="O93" s="11"/>
      <c r="P93" s="18"/>
      <c r="R93" s="17">
        <v>885</v>
      </c>
      <c r="S93" s="11">
        <v>606</v>
      </c>
      <c r="T93" s="11">
        <v>0</v>
      </c>
      <c r="U93" s="11">
        <v>0</v>
      </c>
      <c r="V93" s="11">
        <v>202</v>
      </c>
      <c r="W93" s="11">
        <v>202</v>
      </c>
      <c r="X93" s="11"/>
      <c r="Y93" s="93">
        <v>1.0802139037433156</v>
      </c>
      <c r="Z93" s="11"/>
      <c r="AA93" s="11"/>
      <c r="AB93" s="11"/>
      <c r="AC93" s="11"/>
      <c r="AD93" s="11"/>
      <c r="AE93" s="11"/>
      <c r="AF93" s="18"/>
      <c r="AH93" s="17">
        <v>885</v>
      </c>
      <c r="AI93" s="11">
        <v>0</v>
      </c>
      <c r="AJ93" s="11">
        <v>3630</v>
      </c>
      <c r="AK93" s="11">
        <v>45129382</v>
      </c>
      <c r="AL93" s="11">
        <v>15044338</v>
      </c>
      <c r="AM93" s="11">
        <v>15042522</v>
      </c>
      <c r="AN93" s="11"/>
      <c r="AO93" s="11">
        <v>53729.778571428571</v>
      </c>
      <c r="AP93" s="11"/>
      <c r="AQ93" s="11"/>
      <c r="AR93" s="11"/>
      <c r="AS93" s="11"/>
      <c r="AT93" s="11"/>
      <c r="AU93" s="11"/>
      <c r="AV93" s="18"/>
    </row>
    <row r="94" spans="2:48">
      <c r="B94" s="17">
        <v>895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/>
      <c r="I94" s="11">
        <v>0</v>
      </c>
      <c r="J94" s="11"/>
      <c r="K94" s="11"/>
      <c r="L94" s="11"/>
      <c r="M94" s="11"/>
      <c r="N94" s="11"/>
      <c r="O94" s="11"/>
      <c r="P94" s="18"/>
      <c r="R94" s="17">
        <v>895</v>
      </c>
      <c r="S94" s="11">
        <v>74</v>
      </c>
      <c r="T94" s="11">
        <v>0</v>
      </c>
      <c r="U94" s="11">
        <v>0</v>
      </c>
      <c r="V94" s="11">
        <v>25</v>
      </c>
      <c r="W94" s="11">
        <v>25</v>
      </c>
      <c r="X94" s="11"/>
      <c r="Y94" s="93">
        <v>0.13368983957219252</v>
      </c>
      <c r="Z94" s="11"/>
      <c r="AA94" s="11"/>
      <c r="AB94" s="11"/>
      <c r="AC94" s="11"/>
      <c r="AD94" s="11"/>
      <c r="AE94" s="11"/>
      <c r="AF94" s="18"/>
      <c r="AH94" s="17">
        <v>895</v>
      </c>
      <c r="AI94" s="11">
        <v>0</v>
      </c>
      <c r="AJ94" s="11">
        <v>622</v>
      </c>
      <c r="AK94" s="11">
        <v>21281222</v>
      </c>
      <c r="AL94" s="11">
        <v>7093948</v>
      </c>
      <c r="AM94" s="11">
        <v>7093637</v>
      </c>
      <c r="AN94" s="11"/>
      <c r="AO94" s="11">
        <v>25335.528571428571</v>
      </c>
      <c r="AP94" s="11"/>
      <c r="AQ94" s="11"/>
      <c r="AR94" s="11"/>
      <c r="AS94" s="11"/>
      <c r="AT94" s="11"/>
      <c r="AU94" s="11"/>
      <c r="AV94" s="18"/>
    </row>
    <row r="95" spans="2:48">
      <c r="B95" s="17">
        <v>905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/>
      <c r="I95" s="11">
        <v>0</v>
      </c>
      <c r="J95" s="11"/>
      <c r="K95" s="11"/>
      <c r="L95" s="11"/>
      <c r="M95" s="11"/>
      <c r="N95" s="11"/>
      <c r="O95" s="11"/>
      <c r="P95" s="18"/>
      <c r="R95" s="17">
        <v>905</v>
      </c>
      <c r="S95" s="11">
        <v>8</v>
      </c>
      <c r="T95" s="11">
        <v>0</v>
      </c>
      <c r="U95" s="11">
        <v>0</v>
      </c>
      <c r="V95" s="11">
        <v>3</v>
      </c>
      <c r="W95" s="11">
        <v>3</v>
      </c>
      <c r="X95" s="11"/>
      <c r="Y95" s="93">
        <v>1.6042780748663103E-2</v>
      </c>
      <c r="Z95" s="11"/>
      <c r="AA95" s="11"/>
      <c r="AB95" s="11"/>
      <c r="AC95" s="11"/>
      <c r="AD95" s="11"/>
      <c r="AE95" s="11"/>
      <c r="AF95" s="18"/>
      <c r="AH95" s="17">
        <v>905</v>
      </c>
      <c r="AI95" s="11">
        <v>0</v>
      </c>
      <c r="AJ95" s="11">
        <v>97</v>
      </c>
      <c r="AK95" s="11">
        <v>9310325</v>
      </c>
      <c r="AL95" s="11">
        <v>3103474</v>
      </c>
      <c r="AM95" s="11">
        <v>3103426</v>
      </c>
      <c r="AN95" s="11"/>
      <c r="AO95" s="11">
        <v>11083.835714285715</v>
      </c>
      <c r="AP95" s="11"/>
      <c r="AQ95" s="11"/>
      <c r="AR95" s="11"/>
      <c r="AS95" s="11"/>
      <c r="AT95" s="11"/>
      <c r="AU95" s="11"/>
      <c r="AV95" s="18"/>
    </row>
    <row r="96" spans="2:48">
      <c r="B96" s="17">
        <v>915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  <c r="H96" s="11"/>
      <c r="I96" s="11">
        <v>0</v>
      </c>
      <c r="J96" s="11"/>
      <c r="K96" s="11"/>
      <c r="L96" s="11"/>
      <c r="M96" s="11"/>
      <c r="N96" s="11"/>
      <c r="O96" s="11"/>
      <c r="P96" s="18"/>
      <c r="R96" s="17">
        <v>915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/>
      <c r="Y96" s="93">
        <v>0</v>
      </c>
      <c r="Z96" s="11"/>
      <c r="AA96" s="11"/>
      <c r="AB96" s="11"/>
      <c r="AC96" s="11"/>
      <c r="AD96" s="11"/>
      <c r="AE96" s="11"/>
      <c r="AF96" s="18"/>
      <c r="AH96" s="17">
        <v>915</v>
      </c>
      <c r="AI96" s="11">
        <v>0</v>
      </c>
      <c r="AJ96" s="11">
        <v>14</v>
      </c>
      <c r="AK96" s="11">
        <v>3776936</v>
      </c>
      <c r="AL96" s="11">
        <v>1258983</v>
      </c>
      <c r="AM96" s="11">
        <v>1258976</v>
      </c>
      <c r="AN96" s="11"/>
      <c r="AO96" s="11">
        <v>4496.3678571428572</v>
      </c>
      <c r="AP96" s="11"/>
      <c r="AQ96" s="11"/>
      <c r="AR96" s="11"/>
      <c r="AS96" s="11"/>
      <c r="AT96" s="11"/>
      <c r="AU96" s="11"/>
      <c r="AV96" s="18"/>
    </row>
    <row r="97" spans="2:48">
      <c r="B97" s="17">
        <v>925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/>
      <c r="I97" s="11">
        <v>0</v>
      </c>
      <c r="J97" s="11"/>
      <c r="K97" s="11"/>
      <c r="L97" s="11"/>
      <c r="M97" s="11"/>
      <c r="N97" s="11"/>
      <c r="O97" s="11"/>
      <c r="P97" s="18"/>
      <c r="R97" s="17">
        <v>925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/>
      <c r="Y97" s="93">
        <v>0</v>
      </c>
      <c r="Z97" s="11"/>
      <c r="AA97" s="11"/>
      <c r="AB97" s="11"/>
      <c r="AC97" s="11"/>
      <c r="AD97" s="11"/>
      <c r="AE97" s="11"/>
      <c r="AF97" s="18"/>
      <c r="AH97" s="17">
        <v>925</v>
      </c>
      <c r="AI97" s="11">
        <v>0</v>
      </c>
      <c r="AJ97" s="11">
        <v>2</v>
      </c>
      <c r="AK97" s="11">
        <v>1420371</v>
      </c>
      <c r="AL97" s="11">
        <v>473458</v>
      </c>
      <c r="AM97" s="11">
        <v>473457</v>
      </c>
      <c r="AN97" s="11"/>
      <c r="AO97" s="11">
        <v>1690.9214285714286</v>
      </c>
      <c r="AP97" s="11"/>
      <c r="AQ97" s="11"/>
      <c r="AR97" s="11"/>
      <c r="AS97" s="11"/>
      <c r="AT97" s="11"/>
      <c r="AU97" s="11"/>
      <c r="AV97" s="18"/>
    </row>
    <row r="98" spans="2:48">
      <c r="B98" s="17">
        <v>935</v>
      </c>
      <c r="C98" s="11">
        <v>0</v>
      </c>
      <c r="D98" s="11">
        <v>0</v>
      </c>
      <c r="E98" s="11">
        <v>0</v>
      </c>
      <c r="F98" s="11">
        <v>0</v>
      </c>
      <c r="G98" s="11">
        <v>0</v>
      </c>
      <c r="H98" s="11"/>
      <c r="I98" s="11">
        <v>0</v>
      </c>
      <c r="J98" s="11"/>
      <c r="K98" s="11"/>
      <c r="L98" s="11"/>
      <c r="M98" s="11"/>
      <c r="N98" s="11"/>
      <c r="O98" s="11"/>
      <c r="P98" s="18"/>
      <c r="R98" s="17">
        <v>935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/>
      <c r="Y98" s="93">
        <v>0</v>
      </c>
      <c r="Z98" s="11"/>
      <c r="AA98" s="11"/>
      <c r="AB98" s="11"/>
      <c r="AC98" s="11"/>
      <c r="AD98" s="11"/>
      <c r="AE98" s="11"/>
      <c r="AF98" s="18"/>
      <c r="AH98" s="17">
        <v>935</v>
      </c>
      <c r="AI98" s="11">
        <v>0</v>
      </c>
      <c r="AJ98" s="11">
        <v>0</v>
      </c>
      <c r="AK98" s="11">
        <v>495136</v>
      </c>
      <c r="AL98" s="11">
        <v>165045</v>
      </c>
      <c r="AM98" s="11">
        <v>165045</v>
      </c>
      <c r="AN98" s="11"/>
      <c r="AO98" s="11">
        <v>589.44642857142856</v>
      </c>
      <c r="AP98" s="11"/>
      <c r="AQ98" s="11"/>
      <c r="AR98" s="11"/>
      <c r="AS98" s="11"/>
      <c r="AT98" s="11"/>
      <c r="AU98" s="11"/>
      <c r="AV98" s="18"/>
    </row>
    <row r="99" spans="2:48">
      <c r="B99" s="17">
        <v>945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/>
      <c r="I99" s="11">
        <v>0</v>
      </c>
      <c r="J99" s="11"/>
      <c r="K99" s="11"/>
      <c r="L99" s="11"/>
      <c r="M99" s="11"/>
      <c r="N99" s="11"/>
      <c r="O99" s="11"/>
      <c r="P99" s="18"/>
      <c r="R99" s="17">
        <v>945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/>
      <c r="Y99" s="93">
        <v>0</v>
      </c>
      <c r="Z99" s="11"/>
      <c r="AA99" s="11"/>
      <c r="AB99" s="11"/>
      <c r="AC99" s="11"/>
      <c r="AD99" s="11"/>
      <c r="AE99" s="11"/>
      <c r="AF99" s="18"/>
      <c r="AH99" s="17">
        <v>945</v>
      </c>
      <c r="AI99" s="11">
        <v>0</v>
      </c>
      <c r="AJ99" s="11">
        <v>0</v>
      </c>
      <c r="AK99" s="11">
        <v>160015</v>
      </c>
      <c r="AL99" s="11">
        <v>53338</v>
      </c>
      <c r="AM99" s="11">
        <v>53338</v>
      </c>
      <c r="AN99" s="11"/>
      <c r="AO99" s="11">
        <v>190.49285714285713</v>
      </c>
      <c r="AP99" s="11"/>
      <c r="AQ99" s="11"/>
      <c r="AR99" s="11"/>
      <c r="AS99" s="11"/>
      <c r="AT99" s="11"/>
      <c r="AU99" s="11"/>
      <c r="AV99" s="18"/>
    </row>
    <row r="100" spans="2:48">
      <c r="B100" s="17">
        <v>955</v>
      </c>
      <c r="C100" s="11">
        <v>0</v>
      </c>
      <c r="D100" s="11">
        <v>0</v>
      </c>
      <c r="E100" s="11">
        <v>0</v>
      </c>
      <c r="F100" s="11">
        <v>0</v>
      </c>
      <c r="G100" s="11">
        <v>0</v>
      </c>
      <c r="H100" s="11"/>
      <c r="I100" s="11">
        <v>0</v>
      </c>
      <c r="J100" s="11"/>
      <c r="K100" s="11"/>
      <c r="L100" s="11"/>
      <c r="M100" s="11"/>
      <c r="N100" s="11"/>
      <c r="O100" s="11"/>
      <c r="P100" s="18"/>
      <c r="R100" s="17">
        <v>955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/>
      <c r="Y100" s="93">
        <v>0</v>
      </c>
      <c r="Z100" s="11"/>
      <c r="AA100" s="11"/>
      <c r="AB100" s="11"/>
      <c r="AC100" s="11"/>
      <c r="AD100" s="11"/>
      <c r="AE100" s="11"/>
      <c r="AF100" s="18"/>
      <c r="AH100" s="17">
        <v>955</v>
      </c>
      <c r="AI100" s="11">
        <v>0</v>
      </c>
      <c r="AJ100" s="11">
        <v>0</v>
      </c>
      <c r="AK100" s="11">
        <v>47955</v>
      </c>
      <c r="AL100" s="11">
        <v>15985</v>
      </c>
      <c r="AM100" s="11">
        <v>15985</v>
      </c>
      <c r="AN100" s="11"/>
      <c r="AO100" s="11">
        <v>57.089285714285715</v>
      </c>
      <c r="AP100" s="11"/>
      <c r="AQ100" s="11"/>
      <c r="AR100" s="11"/>
      <c r="AS100" s="11"/>
      <c r="AT100" s="11"/>
      <c r="AU100" s="11"/>
      <c r="AV100" s="18"/>
    </row>
    <row r="101" spans="2:48">
      <c r="B101" s="17">
        <v>965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/>
      <c r="I101" s="11">
        <v>0</v>
      </c>
      <c r="J101" s="11"/>
      <c r="K101" s="11"/>
      <c r="L101" s="11"/>
      <c r="M101" s="11"/>
      <c r="N101" s="11"/>
      <c r="O101" s="11"/>
      <c r="P101" s="18"/>
      <c r="R101" s="17">
        <v>965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/>
      <c r="Y101" s="93">
        <v>0</v>
      </c>
      <c r="Z101" s="11"/>
      <c r="AA101" s="11"/>
      <c r="AB101" s="11"/>
      <c r="AC101" s="11"/>
      <c r="AD101" s="11"/>
      <c r="AE101" s="11"/>
      <c r="AF101" s="18"/>
      <c r="AH101" s="17">
        <v>965</v>
      </c>
      <c r="AI101" s="11">
        <v>0</v>
      </c>
      <c r="AJ101" s="11">
        <v>0</v>
      </c>
      <c r="AK101" s="11">
        <v>13333</v>
      </c>
      <c r="AL101" s="11">
        <v>4444</v>
      </c>
      <c r="AM101" s="11">
        <v>4444</v>
      </c>
      <c r="AN101" s="11"/>
      <c r="AO101" s="11">
        <v>15.871428571428572</v>
      </c>
      <c r="AP101" s="11"/>
      <c r="AQ101" s="11"/>
      <c r="AR101" s="11"/>
      <c r="AS101" s="11"/>
      <c r="AT101" s="11"/>
      <c r="AU101" s="11"/>
      <c r="AV101" s="18"/>
    </row>
    <row r="102" spans="2:48">
      <c r="B102" s="17">
        <v>975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/>
      <c r="I102" s="11">
        <v>0</v>
      </c>
      <c r="J102" s="11"/>
      <c r="K102" s="11"/>
      <c r="L102" s="11"/>
      <c r="M102" s="11"/>
      <c r="N102" s="11"/>
      <c r="O102" s="11"/>
      <c r="P102" s="18"/>
      <c r="R102" s="17">
        <v>975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/>
      <c r="Y102" s="93">
        <v>0</v>
      </c>
      <c r="Z102" s="11"/>
      <c r="AA102" s="11"/>
      <c r="AB102" s="11"/>
      <c r="AC102" s="11"/>
      <c r="AD102" s="11"/>
      <c r="AE102" s="11"/>
      <c r="AF102" s="18"/>
      <c r="AH102" s="17">
        <v>975</v>
      </c>
      <c r="AI102" s="11">
        <v>0</v>
      </c>
      <c r="AJ102" s="11">
        <v>0</v>
      </c>
      <c r="AK102" s="11">
        <v>3441</v>
      </c>
      <c r="AL102" s="11">
        <v>1147</v>
      </c>
      <c r="AM102" s="11">
        <v>1147</v>
      </c>
      <c r="AN102" s="11"/>
      <c r="AO102" s="11">
        <v>4.0964285714285715</v>
      </c>
      <c r="AP102" s="11"/>
      <c r="AQ102" s="11"/>
      <c r="AR102" s="11"/>
      <c r="AS102" s="11"/>
      <c r="AT102" s="11"/>
      <c r="AU102" s="11"/>
      <c r="AV102" s="18"/>
    </row>
    <row r="103" spans="2:48">
      <c r="B103" s="17">
        <v>985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1"/>
      <c r="I103" s="11">
        <v>0</v>
      </c>
      <c r="J103" s="11"/>
      <c r="K103" s="11"/>
      <c r="L103" s="11"/>
      <c r="M103" s="11"/>
      <c r="N103" s="11"/>
      <c r="O103" s="11"/>
      <c r="P103" s="18"/>
      <c r="R103" s="17">
        <v>985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/>
      <c r="Y103" s="93">
        <v>0</v>
      </c>
      <c r="Z103" s="11"/>
      <c r="AA103" s="11"/>
      <c r="AB103" s="11"/>
      <c r="AC103" s="11"/>
      <c r="AD103" s="11"/>
      <c r="AE103" s="11"/>
      <c r="AF103" s="18"/>
      <c r="AH103" s="17">
        <v>985</v>
      </c>
      <c r="AI103" s="11">
        <v>0</v>
      </c>
      <c r="AJ103" s="11">
        <v>0</v>
      </c>
      <c r="AK103" s="11">
        <v>825</v>
      </c>
      <c r="AL103" s="11">
        <v>275</v>
      </c>
      <c r="AM103" s="11">
        <v>275</v>
      </c>
      <c r="AN103" s="11"/>
      <c r="AO103" s="11">
        <v>0.9821428571428571</v>
      </c>
      <c r="AP103" s="11"/>
      <c r="AQ103" s="11"/>
      <c r="AR103" s="11"/>
      <c r="AS103" s="11"/>
      <c r="AT103" s="11"/>
      <c r="AU103" s="11"/>
      <c r="AV103" s="18"/>
    </row>
    <row r="104" spans="2:48" ht="15.75" thickBot="1">
      <c r="B104" s="17">
        <v>995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/>
      <c r="I104" s="11">
        <v>0</v>
      </c>
      <c r="J104" s="11"/>
      <c r="K104" s="11"/>
      <c r="L104" s="11"/>
      <c r="M104" s="11"/>
      <c r="N104" s="11"/>
      <c r="O104" s="11"/>
      <c r="P104" s="18"/>
      <c r="R104" s="91">
        <v>995</v>
      </c>
      <c r="S104" s="40">
        <v>0</v>
      </c>
      <c r="T104" s="40">
        <v>0</v>
      </c>
      <c r="U104" s="40">
        <v>0</v>
      </c>
      <c r="V104" s="40">
        <v>0</v>
      </c>
      <c r="W104" s="40">
        <v>0</v>
      </c>
      <c r="X104" s="40"/>
      <c r="Y104" s="99">
        <v>0</v>
      </c>
      <c r="Z104" s="40"/>
      <c r="AA104" s="40"/>
      <c r="AB104" s="40"/>
      <c r="AC104" s="40"/>
      <c r="AD104" s="40"/>
      <c r="AE104" s="40"/>
      <c r="AF104" s="92"/>
      <c r="AH104" s="91">
        <v>995</v>
      </c>
      <c r="AI104" s="40">
        <v>0</v>
      </c>
      <c r="AJ104" s="40">
        <v>0</v>
      </c>
      <c r="AK104" s="40">
        <v>184</v>
      </c>
      <c r="AL104" s="40">
        <v>61</v>
      </c>
      <c r="AM104" s="40">
        <v>61</v>
      </c>
      <c r="AN104" s="40"/>
      <c r="AO104" s="40">
        <v>0.21785714285714286</v>
      </c>
      <c r="AP104" s="40"/>
      <c r="AQ104" s="40"/>
      <c r="AR104" s="40"/>
      <c r="AS104" s="40"/>
      <c r="AT104" s="40"/>
      <c r="AU104" s="40"/>
      <c r="AV104" s="92"/>
    </row>
    <row r="105" spans="2:48" ht="15.75" thickBot="1"/>
    <row r="106" spans="2:48">
      <c r="B106" s="165" t="s">
        <v>1489</v>
      </c>
      <c r="C106" s="166"/>
      <c r="D106" s="166"/>
      <c r="E106" s="166"/>
      <c r="F106" s="166"/>
      <c r="G106" s="166"/>
      <c r="H106" s="166"/>
      <c r="I106" s="166"/>
      <c r="J106" s="166"/>
      <c r="K106" s="166"/>
      <c r="L106" s="166"/>
      <c r="M106" s="166"/>
      <c r="N106" s="166"/>
      <c r="O106" s="166"/>
      <c r="P106" s="167"/>
      <c r="R106" s="165" t="s">
        <v>1490</v>
      </c>
      <c r="S106" s="166"/>
      <c r="T106" s="166"/>
      <c r="U106" s="166"/>
      <c r="V106" s="166"/>
      <c r="W106" s="166"/>
      <c r="X106" s="166"/>
      <c r="Y106" s="166"/>
      <c r="Z106" s="166"/>
      <c r="AA106" s="166"/>
      <c r="AB106" s="166"/>
      <c r="AC106" s="166"/>
      <c r="AD106" s="166"/>
      <c r="AE106" s="166"/>
      <c r="AF106" s="167"/>
      <c r="AH106" s="165" t="s">
        <v>1491</v>
      </c>
      <c r="AI106" s="166"/>
      <c r="AJ106" s="166"/>
      <c r="AK106" s="166"/>
      <c r="AL106" s="166"/>
      <c r="AM106" s="166"/>
      <c r="AN106" s="166"/>
      <c r="AO106" s="166"/>
      <c r="AP106" s="166"/>
      <c r="AQ106" s="166"/>
      <c r="AR106" s="166"/>
      <c r="AS106" s="166"/>
      <c r="AT106" s="166"/>
      <c r="AU106" s="166"/>
      <c r="AV106" s="167"/>
    </row>
    <row r="107" spans="2:48">
      <c r="B107" s="17" t="s">
        <v>1481</v>
      </c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8"/>
      <c r="R107" s="17" t="s">
        <v>1481</v>
      </c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8"/>
      <c r="AH107" s="17" t="s">
        <v>1481</v>
      </c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8"/>
    </row>
    <row r="108" spans="2:48">
      <c r="B108" s="17" t="s">
        <v>1482</v>
      </c>
      <c r="C108" s="11" t="s">
        <v>1483</v>
      </c>
      <c r="D108" s="11" t="s">
        <v>1484</v>
      </c>
      <c r="E108" s="11" t="s">
        <v>1484</v>
      </c>
      <c r="F108" s="11" t="s">
        <v>1485</v>
      </c>
      <c r="G108" s="11" t="s">
        <v>1471</v>
      </c>
      <c r="H108" s="11" t="s">
        <v>1492</v>
      </c>
      <c r="I108" s="11" t="s">
        <v>50</v>
      </c>
      <c r="J108" s="11" t="s">
        <v>1557</v>
      </c>
      <c r="K108" s="11" t="s">
        <v>1558</v>
      </c>
      <c r="L108" s="11" t="s">
        <v>1494</v>
      </c>
      <c r="M108" s="11"/>
      <c r="N108" s="11" t="s">
        <v>1494</v>
      </c>
      <c r="O108" s="11"/>
      <c r="P108" s="18" t="s">
        <v>1495</v>
      </c>
      <c r="R108" s="17" t="s">
        <v>1482</v>
      </c>
      <c r="S108" s="11" t="s">
        <v>1483</v>
      </c>
      <c r="T108" s="11" t="s">
        <v>1484</v>
      </c>
      <c r="U108" s="11" t="s">
        <v>1484</v>
      </c>
      <c r="V108" s="11" t="s">
        <v>1485</v>
      </c>
      <c r="W108" s="11" t="s">
        <v>1471</v>
      </c>
      <c r="X108" s="11" t="s">
        <v>1492</v>
      </c>
      <c r="Y108" s="11" t="s">
        <v>50</v>
      </c>
      <c r="Z108" s="11" t="s">
        <v>1557</v>
      </c>
      <c r="AA108" s="11" t="s">
        <v>1558</v>
      </c>
      <c r="AB108" s="11" t="s">
        <v>1494</v>
      </c>
      <c r="AC108" s="11"/>
      <c r="AD108" s="11" t="s">
        <v>1494</v>
      </c>
      <c r="AE108" s="11"/>
      <c r="AF108" s="18" t="s">
        <v>1495</v>
      </c>
      <c r="AH108" s="17" t="s">
        <v>1482</v>
      </c>
      <c r="AI108" s="11" t="s">
        <v>1483</v>
      </c>
      <c r="AJ108" s="11" t="s">
        <v>1484</v>
      </c>
      <c r="AK108" s="11" t="s">
        <v>1484</v>
      </c>
      <c r="AL108" s="11" t="s">
        <v>1485</v>
      </c>
      <c r="AM108" s="11" t="s">
        <v>1471</v>
      </c>
      <c r="AN108" s="11" t="s">
        <v>1492</v>
      </c>
      <c r="AO108" s="11" t="s">
        <v>50</v>
      </c>
      <c r="AP108" s="11" t="s">
        <v>1557</v>
      </c>
      <c r="AQ108" s="11" t="s">
        <v>1558</v>
      </c>
      <c r="AR108" s="11" t="s">
        <v>1494</v>
      </c>
      <c r="AS108" s="11"/>
      <c r="AT108" s="11" t="s">
        <v>1494</v>
      </c>
      <c r="AU108" s="11"/>
      <c r="AV108" s="18" t="s">
        <v>1495</v>
      </c>
    </row>
    <row r="109" spans="2:48">
      <c r="B109" s="17">
        <v>5</v>
      </c>
      <c r="C109" s="11">
        <v>0</v>
      </c>
      <c r="D109" s="11">
        <v>0</v>
      </c>
      <c r="E109" s="11">
        <v>0</v>
      </c>
      <c r="F109" s="11">
        <v>0</v>
      </c>
      <c r="G109" s="11">
        <v>0</v>
      </c>
      <c r="H109" s="11">
        <v>126000000</v>
      </c>
      <c r="I109" s="11">
        <v>0</v>
      </c>
      <c r="J109" s="11">
        <v>727827597767</v>
      </c>
      <c r="K109" s="11">
        <v>5776409506.0873022</v>
      </c>
      <c r="L109" s="11" t="s">
        <v>1496</v>
      </c>
      <c r="M109" s="11">
        <v>0</v>
      </c>
      <c r="N109" s="11" t="s">
        <v>1497</v>
      </c>
      <c r="O109" s="11">
        <v>1887457.5317460317</v>
      </c>
      <c r="P109" s="18">
        <v>1.0737247375666592E-2</v>
      </c>
      <c r="R109" s="17">
        <v>5</v>
      </c>
      <c r="S109" s="11">
        <v>0</v>
      </c>
      <c r="T109" s="11">
        <v>0</v>
      </c>
      <c r="U109" s="11">
        <v>0</v>
      </c>
      <c r="V109" s="11">
        <v>0</v>
      </c>
      <c r="W109" s="11">
        <v>0</v>
      </c>
      <c r="X109" s="11">
        <v>140000000</v>
      </c>
      <c r="Y109" s="11">
        <v>0</v>
      </c>
      <c r="Z109" s="11">
        <v>1439498392348</v>
      </c>
      <c r="AA109" s="11">
        <v>10282131373.914286</v>
      </c>
      <c r="AB109" s="11" t="s">
        <v>1496</v>
      </c>
      <c r="AC109" s="11">
        <v>0.39285714285714285</v>
      </c>
      <c r="AD109" s="11" t="s">
        <v>1497</v>
      </c>
      <c r="AE109" s="11">
        <v>67841312.335714296</v>
      </c>
      <c r="AF109" s="18">
        <v>0.17240544648316802</v>
      </c>
      <c r="AH109" s="17">
        <v>5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1">
        <v>218000000</v>
      </c>
      <c r="AO109" s="11">
        <v>0</v>
      </c>
      <c r="AP109" s="11">
        <v>1442100159767</v>
      </c>
      <c r="AQ109" s="11">
        <v>6615138347.5550461</v>
      </c>
      <c r="AR109" s="11" t="s">
        <v>1496</v>
      </c>
      <c r="AS109" s="11">
        <v>3176.0229357798162</v>
      </c>
      <c r="AT109" s="11" t="s">
        <v>1497</v>
      </c>
      <c r="AU109" s="11">
        <v>8047367.3119266052</v>
      </c>
      <c r="AV109" s="18">
        <v>3.1993043225152534E-2</v>
      </c>
    </row>
    <row r="110" spans="2:48">
      <c r="B110" s="17">
        <v>15</v>
      </c>
      <c r="C110" s="11">
        <v>0</v>
      </c>
      <c r="D110" s="11">
        <v>0</v>
      </c>
      <c r="E110" s="11">
        <v>0</v>
      </c>
      <c r="F110" s="11">
        <v>0</v>
      </c>
      <c r="G110" s="11">
        <v>0</v>
      </c>
      <c r="H110" s="11"/>
      <c r="I110" s="11">
        <v>0</v>
      </c>
      <c r="J110" s="11"/>
      <c r="K110" s="11"/>
      <c r="L110" s="11" t="s">
        <v>1498</v>
      </c>
      <c r="M110" s="11">
        <v>1887457.5317460317</v>
      </c>
      <c r="N110" s="11" t="s">
        <v>1499</v>
      </c>
      <c r="O110" s="11">
        <v>3953504462.5793653</v>
      </c>
      <c r="P110" s="18">
        <v>22.490442673031918</v>
      </c>
      <c r="R110" s="17">
        <v>15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/>
      <c r="Y110" s="11">
        <v>0</v>
      </c>
      <c r="Z110" s="11"/>
      <c r="AA110" s="11"/>
      <c r="AB110" s="11" t="s">
        <v>1498</v>
      </c>
      <c r="AC110" s="11">
        <v>67841311.942857146</v>
      </c>
      <c r="AD110" s="11" t="s">
        <v>1499</v>
      </c>
      <c r="AE110" s="11">
        <v>7507106074.014286</v>
      </c>
      <c r="AF110" s="18">
        <v>19.077844014606185</v>
      </c>
      <c r="AH110" s="17">
        <v>15</v>
      </c>
      <c r="AI110" s="11">
        <v>0</v>
      </c>
      <c r="AJ110" s="11">
        <v>0</v>
      </c>
      <c r="AK110" s="11">
        <v>129</v>
      </c>
      <c r="AL110" s="11">
        <v>43</v>
      </c>
      <c r="AM110" s="11">
        <v>43</v>
      </c>
      <c r="AN110" s="11"/>
      <c r="AO110" s="11">
        <v>0.19724770642201836</v>
      </c>
      <c r="AP110" s="11"/>
      <c r="AQ110" s="11"/>
      <c r="AR110" s="11" t="s">
        <v>1498</v>
      </c>
      <c r="AS110" s="11">
        <v>8044191.2889908254</v>
      </c>
      <c r="AT110" s="11" t="s">
        <v>1499</v>
      </c>
      <c r="AU110" s="11">
        <v>5400577758.0458717</v>
      </c>
      <c r="AV110" s="18">
        <v>21.470489783396477</v>
      </c>
    </row>
    <row r="111" spans="2:48">
      <c r="B111" s="17">
        <v>25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11"/>
      <c r="I111" s="11">
        <v>0</v>
      </c>
      <c r="J111" s="11"/>
      <c r="K111" s="11"/>
      <c r="L111" s="11" t="s">
        <v>1500</v>
      </c>
      <c r="M111" s="11">
        <v>96087716.603174612</v>
      </c>
      <c r="N111" s="11" t="s">
        <v>1501</v>
      </c>
      <c r="O111" s="11">
        <v>6414997364.2539682</v>
      </c>
      <c r="P111" s="18">
        <v>36.493225651824709</v>
      </c>
      <c r="R111" s="17">
        <v>25</v>
      </c>
      <c r="S111" s="11">
        <v>0</v>
      </c>
      <c r="T111" s="11">
        <v>0</v>
      </c>
      <c r="U111" s="11">
        <v>164</v>
      </c>
      <c r="V111" s="11">
        <v>55</v>
      </c>
      <c r="W111" s="11">
        <v>55</v>
      </c>
      <c r="X111" s="11"/>
      <c r="Y111" s="11">
        <v>0.39285714285714285</v>
      </c>
      <c r="Z111" s="11"/>
      <c r="AA111" s="11"/>
      <c r="AB111" s="11" t="s">
        <v>1500</v>
      </c>
      <c r="AC111" s="11">
        <v>488200869.58571428</v>
      </c>
      <c r="AD111" s="11" t="s">
        <v>1501</v>
      </c>
      <c r="AE111" s="11">
        <v>13342703032.042858</v>
      </c>
      <c r="AF111" s="18">
        <v>33.907874042122167</v>
      </c>
      <c r="AH111" s="17">
        <v>25</v>
      </c>
      <c r="AI111" s="11">
        <v>0</v>
      </c>
      <c r="AJ111" s="11">
        <v>0</v>
      </c>
      <c r="AK111" s="11">
        <v>2076989</v>
      </c>
      <c r="AL111" s="11">
        <v>692330</v>
      </c>
      <c r="AM111" s="11">
        <v>692330</v>
      </c>
      <c r="AN111" s="11"/>
      <c r="AO111" s="11">
        <v>3175.8256880733943</v>
      </c>
      <c r="AP111" s="11"/>
      <c r="AQ111" s="11"/>
      <c r="AR111" s="11" t="s">
        <v>1500</v>
      </c>
      <c r="AS111" s="11">
        <v>905164691.75229359</v>
      </c>
      <c r="AT111" s="11" t="s">
        <v>1501</v>
      </c>
      <c r="AU111" s="11">
        <v>7746650350.3807344</v>
      </c>
      <c r="AV111" s="18">
        <v>30.797515498337457</v>
      </c>
    </row>
    <row r="112" spans="2:48">
      <c r="B112" s="17">
        <v>35</v>
      </c>
      <c r="C112" s="11">
        <v>0</v>
      </c>
      <c r="D112" s="11">
        <v>0</v>
      </c>
      <c r="E112" s="11">
        <v>0</v>
      </c>
      <c r="F112" s="11">
        <v>0</v>
      </c>
      <c r="G112" s="11">
        <v>0</v>
      </c>
      <c r="H112" s="11"/>
      <c r="I112" s="11">
        <v>0</v>
      </c>
      <c r="J112" s="11"/>
      <c r="K112" s="11"/>
      <c r="L112" s="11" t="s">
        <v>1502</v>
      </c>
      <c r="M112" s="11">
        <v>3857416745.9761906</v>
      </c>
      <c r="N112" s="11" t="s">
        <v>1503</v>
      </c>
      <c r="O112" s="11">
        <v>4391923178.9285717</v>
      </c>
      <c r="P112" s="18">
        <v>24.984490953529626</v>
      </c>
      <c r="R112" s="17">
        <v>35</v>
      </c>
      <c r="S112" s="11">
        <v>0</v>
      </c>
      <c r="T112" s="11">
        <v>260</v>
      </c>
      <c r="U112" s="11">
        <v>3264245920</v>
      </c>
      <c r="V112" s="11">
        <v>1088082060</v>
      </c>
      <c r="W112" s="11">
        <v>1088081930</v>
      </c>
      <c r="X112" s="11"/>
      <c r="Y112" s="11">
        <v>7772014.7142857146</v>
      </c>
      <c r="Z112" s="11"/>
      <c r="AA112" s="11"/>
      <c r="AB112" s="11" t="s">
        <v>1502</v>
      </c>
      <c r="AC112" s="11">
        <v>7018905204.4285717</v>
      </c>
      <c r="AD112" s="11" t="s">
        <v>1503</v>
      </c>
      <c r="AE112" s="11">
        <v>11912774587.478573</v>
      </c>
      <c r="AF112" s="18">
        <v>30.273990152846245</v>
      </c>
      <c r="AH112" s="17">
        <v>35</v>
      </c>
      <c r="AI112" s="11">
        <v>0</v>
      </c>
      <c r="AJ112" s="11">
        <v>0</v>
      </c>
      <c r="AK112" s="11">
        <v>203643642</v>
      </c>
      <c r="AL112" s="11">
        <v>67881214</v>
      </c>
      <c r="AM112" s="11">
        <v>67881214</v>
      </c>
      <c r="AN112" s="11"/>
      <c r="AO112" s="11">
        <v>311381.71559633029</v>
      </c>
      <c r="AP112" s="11"/>
      <c r="AQ112" s="11"/>
      <c r="AR112" s="11" t="s">
        <v>1502</v>
      </c>
      <c r="AS112" s="11">
        <v>4495413066.2935781</v>
      </c>
      <c r="AT112" s="11" t="s">
        <v>1503</v>
      </c>
      <c r="AU112" s="11">
        <v>8265288895.4633026</v>
      </c>
      <c r="AV112" s="18">
        <v>32.859410370026168</v>
      </c>
    </row>
    <row r="113" spans="2:48">
      <c r="B113" s="17">
        <v>45</v>
      </c>
      <c r="C113" s="11">
        <v>0</v>
      </c>
      <c r="D113" s="11">
        <v>0</v>
      </c>
      <c r="E113" s="11">
        <v>858554</v>
      </c>
      <c r="F113" s="11">
        <v>286185</v>
      </c>
      <c r="G113" s="11">
        <v>286185</v>
      </c>
      <c r="H113" s="11"/>
      <c r="I113" s="11">
        <v>2271.3095238095239</v>
      </c>
      <c r="J113" s="11"/>
      <c r="K113" s="11"/>
      <c r="L113" s="11" t="s">
        <v>1504</v>
      </c>
      <c r="M113" s="11">
        <v>3807781226.3174601</v>
      </c>
      <c r="N113" s="11" t="s">
        <v>1505</v>
      </c>
      <c r="O113" s="11">
        <v>1830402926.9761906</v>
      </c>
      <c r="P113" s="18">
        <v>10.412678798609409</v>
      </c>
      <c r="R113" s="17">
        <v>45</v>
      </c>
      <c r="S113" s="11">
        <v>0</v>
      </c>
      <c r="T113" s="11">
        <v>71649</v>
      </c>
      <c r="U113" s="11">
        <v>20751708331</v>
      </c>
      <c r="V113" s="11">
        <v>6917259993</v>
      </c>
      <c r="W113" s="11">
        <v>6917224169</v>
      </c>
      <c r="X113" s="11"/>
      <c r="Y113" s="11">
        <v>49408999.950000003</v>
      </c>
      <c r="Z113" s="11"/>
      <c r="AA113" s="11"/>
      <c r="AB113" s="11" t="s">
        <v>1504</v>
      </c>
      <c r="AC113" s="11">
        <v>4799669528.757143</v>
      </c>
      <c r="AD113" s="11" t="s">
        <v>1505</v>
      </c>
      <c r="AE113" s="11">
        <v>2650291948.1357145</v>
      </c>
      <c r="AF113" s="18">
        <v>6.7351994072281558</v>
      </c>
      <c r="AH113" s="17">
        <v>45</v>
      </c>
      <c r="AI113" s="11">
        <v>0</v>
      </c>
      <c r="AJ113" s="11">
        <v>364</v>
      </c>
      <c r="AK113" s="11">
        <v>1447973427</v>
      </c>
      <c r="AL113" s="11">
        <v>482657930</v>
      </c>
      <c r="AM113" s="11">
        <v>482657748</v>
      </c>
      <c r="AN113" s="11"/>
      <c r="AO113" s="11">
        <v>2214027.2018348626</v>
      </c>
      <c r="AP113" s="11"/>
      <c r="AQ113" s="11"/>
      <c r="AR113" s="11" t="s">
        <v>1504</v>
      </c>
      <c r="AS113" s="11">
        <v>2898907598.0917435</v>
      </c>
      <c r="AT113" s="11" t="s">
        <v>1505</v>
      </c>
      <c r="AU113" s="11">
        <v>2517419590.8532109</v>
      </c>
      <c r="AV113" s="18">
        <v>10.008231346250142</v>
      </c>
    </row>
    <row r="114" spans="2:48">
      <c r="B114" s="17">
        <v>55</v>
      </c>
      <c r="C114" s="11">
        <v>5635</v>
      </c>
      <c r="D114" s="11">
        <v>0</v>
      </c>
      <c r="E114" s="11">
        <v>712594758</v>
      </c>
      <c r="F114" s="11">
        <v>237533464</v>
      </c>
      <c r="G114" s="11">
        <v>237530647</v>
      </c>
      <c r="H114" s="11"/>
      <c r="I114" s="11">
        <v>1885186.2222222222</v>
      </c>
      <c r="J114" s="11"/>
      <c r="K114" s="11"/>
      <c r="L114" s="11" t="s">
        <v>1506</v>
      </c>
      <c r="M114" s="11">
        <v>2607216137.9365082</v>
      </c>
      <c r="N114" s="11" t="s">
        <v>1507</v>
      </c>
      <c r="O114" s="11">
        <v>338408231.26190484</v>
      </c>
      <c r="P114" s="18">
        <v>1.9251150459843982</v>
      </c>
      <c r="R114" s="17">
        <v>55</v>
      </c>
      <c r="S114" s="11">
        <v>6</v>
      </c>
      <c r="T114" s="11">
        <v>9574925</v>
      </c>
      <c r="U114" s="11">
        <v>4467749924</v>
      </c>
      <c r="V114" s="11">
        <v>1492441619</v>
      </c>
      <c r="W114" s="11">
        <v>1487656721</v>
      </c>
      <c r="X114" s="11"/>
      <c r="Y114" s="11">
        <v>10660297.278571429</v>
      </c>
      <c r="Z114" s="11"/>
      <c r="AA114" s="11"/>
      <c r="AB114" s="11" t="s">
        <v>1506</v>
      </c>
      <c r="AC114" s="11">
        <v>8543033503.2857141</v>
      </c>
      <c r="AD114" s="11" t="s">
        <v>1507</v>
      </c>
      <c r="AE114" s="11">
        <v>2184986198.6928568</v>
      </c>
      <c r="AF114" s="18">
        <v>5.5527157151836342</v>
      </c>
      <c r="AH114" s="17">
        <v>55</v>
      </c>
      <c r="AI114" s="11">
        <v>14770</v>
      </c>
      <c r="AJ114" s="11">
        <v>4331018</v>
      </c>
      <c r="AK114" s="11">
        <v>3604937882</v>
      </c>
      <c r="AL114" s="11">
        <v>1203094557</v>
      </c>
      <c r="AM114" s="11">
        <v>1200922309</v>
      </c>
      <c r="AN114" s="11"/>
      <c r="AO114" s="11">
        <v>5518782.3715596329</v>
      </c>
      <c r="AP114" s="11"/>
      <c r="AQ114" s="11"/>
      <c r="AR114" s="11" t="s">
        <v>1506</v>
      </c>
      <c r="AS114" s="11">
        <v>4847742752.288991</v>
      </c>
      <c r="AT114" s="11" t="s">
        <v>1507</v>
      </c>
      <c r="AU114" s="11">
        <v>611314630.05504584</v>
      </c>
      <c r="AV114" s="18">
        <v>2.4303371059667604</v>
      </c>
    </row>
    <row r="115" spans="2:48">
      <c r="B115" s="17">
        <v>65</v>
      </c>
      <c r="C115" s="11">
        <v>20814052</v>
      </c>
      <c r="D115" s="11">
        <v>18468</v>
      </c>
      <c r="E115" s="11">
        <v>299175530</v>
      </c>
      <c r="F115" s="11">
        <v>106669350</v>
      </c>
      <c r="G115" s="11">
        <v>96440113</v>
      </c>
      <c r="H115" s="11"/>
      <c r="I115" s="11">
        <v>846582.14285714284</v>
      </c>
      <c r="J115" s="11"/>
      <c r="K115" s="11"/>
      <c r="L115" s="11" t="s">
        <v>1508</v>
      </c>
      <c r="M115" s="11">
        <v>2777669381.9206352</v>
      </c>
      <c r="N115" s="11" t="s">
        <v>1509</v>
      </c>
      <c r="O115" s="11">
        <v>387592475.73809528</v>
      </c>
      <c r="P115" s="18">
        <v>2.2049112220803906</v>
      </c>
      <c r="R115" s="17">
        <v>65</v>
      </c>
      <c r="S115" s="11">
        <v>7732988</v>
      </c>
      <c r="T115" s="11">
        <v>812334871</v>
      </c>
      <c r="U115" s="11">
        <v>50709694900</v>
      </c>
      <c r="V115" s="11">
        <v>17176587586</v>
      </c>
      <c r="W115" s="11">
        <v>16768162398</v>
      </c>
      <c r="X115" s="11"/>
      <c r="Y115" s="11">
        <v>122689911.32857142</v>
      </c>
      <c r="Z115" s="11"/>
      <c r="AA115" s="11"/>
      <c r="AB115" s="11" t="s">
        <v>1508</v>
      </c>
      <c r="AC115" s="11">
        <v>8838287908.4500008</v>
      </c>
      <c r="AD115" s="11" t="s">
        <v>1509</v>
      </c>
      <c r="AE115" s="11">
        <v>1367620298.2714286</v>
      </c>
      <c r="AF115" s="18">
        <v>3.4755399037114825</v>
      </c>
      <c r="AH115" s="17">
        <v>65</v>
      </c>
      <c r="AI115" s="11">
        <v>168030636020</v>
      </c>
      <c r="AJ115" s="11">
        <v>3505292045</v>
      </c>
      <c r="AK115" s="11">
        <v>20194160908</v>
      </c>
      <c r="AL115" s="11">
        <v>63910029658</v>
      </c>
      <c r="AM115" s="11">
        <v>52282741218</v>
      </c>
      <c r="AN115" s="11"/>
      <c r="AO115" s="11">
        <v>293165273.66055048</v>
      </c>
      <c r="AP115" s="11"/>
      <c r="AQ115" s="11"/>
      <c r="AR115" s="11" t="s">
        <v>1508</v>
      </c>
      <c r="AS115" s="11">
        <v>5731960248.9541283</v>
      </c>
      <c r="AT115" s="11" t="s">
        <v>1509</v>
      </c>
      <c r="AU115" s="11">
        <v>213547146.12844035</v>
      </c>
      <c r="AV115" s="18">
        <v>0.84897616970580592</v>
      </c>
    </row>
    <row r="116" spans="2:48">
      <c r="B116" s="17">
        <v>75</v>
      </c>
      <c r="C116" s="11">
        <v>14585429433</v>
      </c>
      <c r="D116" s="11">
        <v>21298446999</v>
      </c>
      <c r="E116" s="11">
        <v>117272394</v>
      </c>
      <c r="F116" s="11">
        <v>12000382942</v>
      </c>
      <c r="G116" s="11">
        <v>6249597012</v>
      </c>
      <c r="H116" s="11"/>
      <c r="I116" s="11">
        <v>95241134.460317463</v>
      </c>
      <c r="J116" s="11"/>
      <c r="K116" s="11"/>
      <c r="L116" s="11" t="s">
        <v>1510</v>
      </c>
      <c r="M116" s="11">
        <v>1614253797.0079365</v>
      </c>
      <c r="N116" s="11" t="s">
        <v>1511</v>
      </c>
      <c r="O116" s="11">
        <v>256568802.1825397</v>
      </c>
      <c r="P116" s="18">
        <v>1.4595521496920627</v>
      </c>
      <c r="R116" s="17">
        <v>75</v>
      </c>
      <c r="S116" s="11">
        <v>4945387467</v>
      </c>
      <c r="T116" s="11">
        <v>28174011273</v>
      </c>
      <c r="U116" s="11">
        <v>120395203727</v>
      </c>
      <c r="V116" s="11">
        <v>51171534156</v>
      </c>
      <c r="W116" s="11">
        <v>35255399410</v>
      </c>
      <c r="X116" s="11"/>
      <c r="Y116" s="11">
        <v>365510958.25714284</v>
      </c>
      <c r="Z116" s="11"/>
      <c r="AA116" s="11"/>
      <c r="AB116" s="11" t="s">
        <v>1510</v>
      </c>
      <c r="AC116" s="11">
        <v>3074486679.0285711</v>
      </c>
      <c r="AD116" s="11" t="s">
        <v>1511</v>
      </c>
      <c r="AE116" s="11">
        <v>265371918.13571429</v>
      </c>
      <c r="AF116" s="18">
        <v>0.67439090511515865</v>
      </c>
      <c r="AH116" s="17">
        <v>75</v>
      </c>
      <c r="AI116" s="11">
        <v>19363715803</v>
      </c>
      <c r="AJ116" s="11">
        <v>194132462909</v>
      </c>
      <c r="AK116" s="11">
        <v>186751440720</v>
      </c>
      <c r="AL116" s="11">
        <v>133415873144</v>
      </c>
      <c r="AM116" s="11">
        <v>57065870763</v>
      </c>
      <c r="AN116" s="11"/>
      <c r="AO116" s="11">
        <v>611999418.09174311</v>
      </c>
      <c r="AP116" s="11"/>
      <c r="AQ116" s="11"/>
      <c r="AR116" s="11" t="s">
        <v>1510</v>
      </c>
      <c r="AS116" s="11">
        <v>2533328646.5091743</v>
      </c>
      <c r="AT116" s="11" t="s">
        <v>1511</v>
      </c>
      <c r="AU116" s="11">
        <v>294219346.67889905</v>
      </c>
      <c r="AV116" s="18">
        <v>1.1696958658794727</v>
      </c>
    </row>
    <row r="117" spans="2:48">
      <c r="B117" s="17">
        <v>85</v>
      </c>
      <c r="C117" s="11">
        <v>256997151870</v>
      </c>
      <c r="D117" s="11">
        <v>198341390316</v>
      </c>
      <c r="E117" s="11">
        <v>3111827554</v>
      </c>
      <c r="F117" s="11">
        <v>152816789913</v>
      </c>
      <c r="G117" s="11">
        <v>76743743300</v>
      </c>
      <c r="H117" s="11"/>
      <c r="I117" s="11">
        <v>1212831665.9761906</v>
      </c>
      <c r="J117" s="11"/>
      <c r="K117" s="11"/>
      <c r="L117" s="11" t="s">
        <v>1512</v>
      </c>
      <c r="M117" s="11">
        <v>1157145197.0714285</v>
      </c>
      <c r="N117" s="11" t="s">
        <v>1513</v>
      </c>
      <c r="O117" s="11">
        <v>3312907.658730159</v>
      </c>
      <c r="P117" s="18">
        <v>1.8846256652789422E-2</v>
      </c>
      <c r="R117" s="17">
        <v>85</v>
      </c>
      <c r="S117" s="11">
        <v>67426363218</v>
      </c>
      <c r="T117" s="11">
        <v>256119994973</v>
      </c>
      <c r="U117" s="11">
        <v>73658074494</v>
      </c>
      <c r="V117" s="11">
        <v>132401477562</v>
      </c>
      <c r="W117" s="11">
        <v>61885410826</v>
      </c>
      <c r="X117" s="11"/>
      <c r="Y117" s="11">
        <v>945724839.72857141</v>
      </c>
      <c r="Z117" s="11"/>
      <c r="AA117" s="11"/>
      <c r="AB117" s="11" t="s">
        <v>1512</v>
      </c>
      <c r="AC117" s="11">
        <v>1128456929.3571429</v>
      </c>
      <c r="AD117" s="11" t="s">
        <v>1513</v>
      </c>
      <c r="AE117" s="11">
        <v>51070377.607142866</v>
      </c>
      <c r="AF117" s="18">
        <v>0.12978539108814172</v>
      </c>
      <c r="AH117" s="17">
        <v>85</v>
      </c>
      <c r="AI117" s="11">
        <v>416015163986</v>
      </c>
      <c r="AJ117" s="11">
        <v>303077387630</v>
      </c>
      <c r="AK117" s="11">
        <v>413480584290</v>
      </c>
      <c r="AL117" s="11">
        <v>377524378635</v>
      </c>
      <c r="AM117" s="11">
        <v>37230685712</v>
      </c>
      <c r="AN117" s="11"/>
      <c r="AO117" s="11">
        <v>1731763204.7477064</v>
      </c>
      <c r="AP117" s="11"/>
      <c r="AQ117" s="11"/>
      <c r="AR117" s="11" t="s">
        <v>1512</v>
      </c>
      <c r="AS117" s="11">
        <v>841434904.71559632</v>
      </c>
      <c r="AT117" s="11" t="s">
        <v>1513</v>
      </c>
      <c r="AU117" s="11">
        <v>1204300.3027522936</v>
      </c>
      <c r="AV117" s="18">
        <v>4.7878057690887484E-3</v>
      </c>
    </row>
    <row r="118" spans="2:48">
      <c r="B118" s="17">
        <v>95</v>
      </c>
      <c r="C118" s="11">
        <v>135875128535</v>
      </c>
      <c r="D118" s="11">
        <v>136607520326</v>
      </c>
      <c r="E118" s="11">
        <v>195786931240</v>
      </c>
      <c r="F118" s="11">
        <v>156089860034</v>
      </c>
      <c r="G118" s="11">
        <v>19849661594</v>
      </c>
      <c r="H118" s="11"/>
      <c r="I118" s="11">
        <v>1238808412.9682539</v>
      </c>
      <c r="J118" s="11"/>
      <c r="K118" s="11"/>
      <c r="L118" s="11" t="s">
        <v>1514</v>
      </c>
      <c r="M118" s="11">
        <v>673257729.90476191</v>
      </c>
      <c r="N118" s="11" t="s">
        <v>1515</v>
      </c>
      <c r="O118" s="11">
        <v>0.21428571428571427</v>
      </c>
      <c r="P118" s="18">
        <v>1.2190148306164474E-9</v>
      </c>
      <c r="R118" s="17">
        <v>95</v>
      </c>
      <c r="S118" s="11">
        <v>236137144968</v>
      </c>
      <c r="T118" s="11">
        <v>585978121587</v>
      </c>
      <c r="U118" s="11">
        <v>150975061422</v>
      </c>
      <c r="V118" s="11">
        <v>324363442659</v>
      </c>
      <c r="W118" s="11">
        <v>133097489698</v>
      </c>
      <c r="X118" s="11"/>
      <c r="Y118" s="11">
        <v>2316881733.2785716</v>
      </c>
      <c r="Z118" s="11"/>
      <c r="AA118" s="11"/>
      <c r="AB118" s="11" t="s">
        <v>1514</v>
      </c>
      <c r="AC118" s="11">
        <v>1521835018.7785714</v>
      </c>
      <c r="AD118" s="11" t="s">
        <v>1515</v>
      </c>
      <c r="AE118" s="11">
        <v>100350.17142857144</v>
      </c>
      <c r="AF118" s="18">
        <v>2.5502036317032504E-4</v>
      </c>
      <c r="AH118" s="17">
        <v>95</v>
      </c>
      <c r="AI118" s="11">
        <v>532925770706</v>
      </c>
      <c r="AJ118" s="11">
        <v>213754354790</v>
      </c>
      <c r="AK118" s="11">
        <v>387244532712</v>
      </c>
      <c r="AL118" s="11">
        <v>377974886069</v>
      </c>
      <c r="AM118" s="11">
        <v>92253352145</v>
      </c>
      <c r="AN118" s="11"/>
      <c r="AO118" s="11">
        <v>1733829752.6100917</v>
      </c>
      <c r="AP118" s="11"/>
      <c r="AQ118" s="11"/>
      <c r="AR118" s="11" t="s">
        <v>1514</v>
      </c>
      <c r="AS118" s="11">
        <v>1675984686.1376147</v>
      </c>
      <c r="AT118" s="11" t="s">
        <v>1515</v>
      </c>
      <c r="AU118" s="11">
        <v>487438.16055045876</v>
      </c>
      <c r="AV118" s="18">
        <v>1.9378548953479029E-3</v>
      </c>
    </row>
    <row r="119" spans="2:48">
      <c r="B119" s="17">
        <v>105</v>
      </c>
      <c r="C119" s="11">
        <v>162604369994</v>
      </c>
      <c r="D119" s="11">
        <v>158023377241</v>
      </c>
      <c r="E119" s="11">
        <v>210755832903</v>
      </c>
      <c r="F119" s="11">
        <v>177127860046</v>
      </c>
      <c r="G119" s="11">
        <v>16865910317</v>
      </c>
      <c r="H119" s="11"/>
      <c r="I119" s="11">
        <v>1405776667.0317461</v>
      </c>
      <c r="J119" s="11"/>
      <c r="K119" s="11"/>
      <c r="L119" s="11" t="s">
        <v>1516</v>
      </c>
      <c r="M119" s="11">
        <v>178003751.05555558</v>
      </c>
      <c r="N119" s="11" t="s">
        <v>1517</v>
      </c>
      <c r="O119" s="11">
        <v>0</v>
      </c>
      <c r="P119" s="18">
        <v>0</v>
      </c>
      <c r="R119" s="17">
        <v>105</v>
      </c>
      <c r="S119" s="11">
        <v>381339814603</v>
      </c>
      <c r="T119" s="11">
        <v>557435506562</v>
      </c>
      <c r="U119" s="11">
        <v>638870104034</v>
      </c>
      <c r="V119" s="11">
        <v>525881808399</v>
      </c>
      <c r="W119" s="11">
        <v>75998222335</v>
      </c>
      <c r="X119" s="11"/>
      <c r="Y119" s="11">
        <v>3756298631.4214287</v>
      </c>
      <c r="Z119" s="11"/>
      <c r="AA119" s="11"/>
      <c r="AB119" s="11" t="s">
        <v>1516</v>
      </c>
      <c r="AC119" s="11">
        <v>701583531.75714278</v>
      </c>
      <c r="AD119" s="11" t="s">
        <v>1517</v>
      </c>
      <c r="AE119" s="11">
        <v>0.49285714285714288</v>
      </c>
      <c r="AF119" s="18">
        <v>1.2525001778595032E-9</v>
      </c>
      <c r="AH119" s="17">
        <v>105</v>
      </c>
      <c r="AI119" s="11">
        <v>113684897600</v>
      </c>
      <c r="AJ119" s="11">
        <v>174797331301</v>
      </c>
      <c r="AK119" s="11">
        <v>385020122343</v>
      </c>
      <c r="AL119" s="11">
        <v>224500783748</v>
      </c>
      <c r="AM119" s="11">
        <v>82175677536</v>
      </c>
      <c r="AN119" s="11"/>
      <c r="AO119" s="11">
        <v>1029820108.9357798</v>
      </c>
      <c r="AP119" s="11"/>
      <c r="AQ119" s="11"/>
      <c r="AR119" s="11" t="s">
        <v>1516</v>
      </c>
      <c r="AS119" s="11">
        <v>359697815.65137613</v>
      </c>
      <c r="AT119" s="11" t="s">
        <v>1517</v>
      </c>
      <c r="AU119" s="11">
        <v>39057977.114678897</v>
      </c>
      <c r="AV119" s="18">
        <v>0.15527855280881667</v>
      </c>
    </row>
    <row r="120" spans="2:48">
      <c r="B120" s="17">
        <v>115</v>
      </c>
      <c r="C120" s="11">
        <v>233771568265</v>
      </c>
      <c r="D120" s="11">
        <v>273916760188</v>
      </c>
      <c r="E120" s="11">
        <v>180656319045</v>
      </c>
      <c r="F120" s="11">
        <v>229448215833</v>
      </c>
      <c r="G120" s="11">
        <v>27008615926</v>
      </c>
      <c r="H120" s="11"/>
      <c r="I120" s="11">
        <v>1821017585.9761906</v>
      </c>
      <c r="J120" s="11"/>
      <c r="K120" s="11"/>
      <c r="L120" s="11" t="s">
        <v>1518</v>
      </c>
      <c r="M120" s="11">
        <v>160404480.20634922</v>
      </c>
      <c r="N120" s="11" t="s">
        <v>1519</v>
      </c>
      <c r="O120" s="11">
        <v>0</v>
      </c>
      <c r="P120" s="18">
        <v>0</v>
      </c>
      <c r="R120" s="17">
        <v>115</v>
      </c>
      <c r="S120" s="11">
        <v>302596498911</v>
      </c>
      <c r="T120" s="11">
        <v>444915640078</v>
      </c>
      <c r="U120" s="11">
        <v>389505135787</v>
      </c>
      <c r="V120" s="11">
        <v>379005758259</v>
      </c>
      <c r="W120" s="11">
        <v>41418040280</v>
      </c>
      <c r="X120" s="11"/>
      <c r="Y120" s="11">
        <v>2707183987.5642858</v>
      </c>
      <c r="Z120" s="11"/>
      <c r="AA120" s="11"/>
      <c r="AB120" s="11" t="s">
        <v>1518</v>
      </c>
      <c r="AC120" s="11">
        <v>1483402666.9357142</v>
      </c>
      <c r="AD120" s="11" t="s">
        <v>1519</v>
      </c>
      <c r="AE120" s="11">
        <v>0</v>
      </c>
      <c r="AF120" s="18">
        <v>0</v>
      </c>
      <c r="AH120" s="17">
        <v>115</v>
      </c>
      <c r="AI120" s="11">
        <v>175779084452</v>
      </c>
      <c r="AJ120" s="11">
        <v>201655188029</v>
      </c>
      <c r="AK120" s="11">
        <v>411625374834</v>
      </c>
      <c r="AL120" s="11">
        <v>263019882439</v>
      </c>
      <c r="AM120" s="11">
        <v>74677277806</v>
      </c>
      <c r="AN120" s="11"/>
      <c r="AO120" s="11">
        <v>1206513222.1972477</v>
      </c>
      <c r="AP120" s="11"/>
      <c r="AQ120" s="11"/>
      <c r="AR120" s="11" t="s">
        <v>1518</v>
      </c>
      <c r="AS120" s="11">
        <v>251616814.40366971</v>
      </c>
      <c r="AT120" s="11" t="s">
        <v>1519</v>
      </c>
      <c r="AU120" s="11">
        <v>54518496.288990825</v>
      </c>
      <c r="AV120" s="18">
        <v>0.2167432578551485</v>
      </c>
    </row>
    <row r="121" spans="2:48">
      <c r="B121" s="17">
        <v>125</v>
      </c>
      <c r="C121" s="11">
        <v>218385026132</v>
      </c>
      <c r="D121" s="11">
        <v>231485628517</v>
      </c>
      <c r="E121" s="11">
        <v>301126001398</v>
      </c>
      <c r="F121" s="11">
        <v>250332218683</v>
      </c>
      <c r="G121" s="11">
        <v>25676920361</v>
      </c>
      <c r="H121" s="11"/>
      <c r="I121" s="11">
        <v>1986763640.3412697</v>
      </c>
      <c r="J121" s="11"/>
      <c r="K121" s="11"/>
      <c r="L121" s="11" t="s">
        <v>1520</v>
      </c>
      <c r="M121" s="11">
        <v>91510032.341269851</v>
      </c>
      <c r="N121" s="11" t="s">
        <v>1521</v>
      </c>
      <c r="O121" s="11">
        <v>0</v>
      </c>
      <c r="P121" s="18">
        <v>0</v>
      </c>
      <c r="R121" s="17">
        <v>125</v>
      </c>
      <c r="S121" s="11">
        <v>351672787809</v>
      </c>
      <c r="T121" s="11">
        <v>382434694564</v>
      </c>
      <c r="U121" s="11">
        <v>144736444927</v>
      </c>
      <c r="V121" s="11">
        <v>292947975767</v>
      </c>
      <c r="W121" s="11">
        <v>74635932214</v>
      </c>
      <c r="X121" s="11"/>
      <c r="Y121" s="11">
        <v>2092485541.192857</v>
      </c>
      <c r="Z121" s="11"/>
      <c r="AA121" s="11"/>
      <c r="AB121" s="11" t="s">
        <v>1520</v>
      </c>
      <c r="AC121" s="11">
        <v>821194291.59285712</v>
      </c>
      <c r="AD121" s="11" t="s">
        <v>1521</v>
      </c>
      <c r="AE121" s="11">
        <v>0</v>
      </c>
      <c r="AF121" s="18">
        <v>0</v>
      </c>
      <c r="AH121" s="17">
        <v>125</v>
      </c>
      <c r="AI121" s="11">
        <v>282281998328</v>
      </c>
      <c r="AJ121" s="11">
        <v>397879875236</v>
      </c>
      <c r="AK121" s="11">
        <v>426664048271</v>
      </c>
      <c r="AL121" s="11">
        <v>368941973945</v>
      </c>
      <c r="AM121" s="11">
        <v>44119518299</v>
      </c>
      <c r="AN121" s="11"/>
      <c r="AO121" s="11">
        <v>1692394375.8944955</v>
      </c>
      <c r="AP121" s="11"/>
      <c r="AQ121" s="11"/>
      <c r="AR121" s="11" t="s">
        <v>1520</v>
      </c>
      <c r="AS121" s="11">
        <v>78883278.380733937</v>
      </c>
      <c r="AT121" s="11" t="s">
        <v>1521</v>
      </c>
      <c r="AU121" s="11">
        <v>1157565.4770642202</v>
      </c>
      <c r="AV121" s="18">
        <v>4.6020072041167539E-3</v>
      </c>
    </row>
    <row r="122" spans="2:48">
      <c r="B122" s="17">
        <v>135</v>
      </c>
      <c r="C122" s="11">
        <v>224137093713</v>
      </c>
      <c r="D122" s="11">
        <v>115465579238</v>
      </c>
      <c r="E122" s="11">
        <v>217482107297</v>
      </c>
      <c r="F122" s="11">
        <v>185694926749</v>
      </c>
      <c r="G122" s="11">
        <v>35167187121</v>
      </c>
      <c r="H122" s="11"/>
      <c r="I122" s="11">
        <v>1473769259.9126985</v>
      </c>
      <c r="J122" s="11"/>
      <c r="K122" s="11"/>
      <c r="L122" s="11" t="s">
        <v>1522</v>
      </c>
      <c r="M122" s="11">
        <v>296082443.39682543</v>
      </c>
      <c r="N122" s="11" t="s">
        <v>1523</v>
      </c>
      <c r="O122" s="11">
        <v>0</v>
      </c>
      <c r="P122" s="18">
        <v>0</v>
      </c>
      <c r="R122" s="17">
        <v>135</v>
      </c>
      <c r="S122" s="11">
        <v>736257396310</v>
      </c>
      <c r="T122" s="11">
        <v>402876838809</v>
      </c>
      <c r="U122" s="11">
        <v>282834288018</v>
      </c>
      <c r="V122" s="11">
        <v>473989507712</v>
      </c>
      <c r="W122" s="11">
        <v>135635402879</v>
      </c>
      <c r="X122" s="11"/>
      <c r="Y122" s="11">
        <v>3385639340.8000002</v>
      </c>
      <c r="Z122" s="11"/>
      <c r="AA122" s="11"/>
      <c r="AB122" s="11" t="s">
        <v>1522</v>
      </c>
      <c r="AC122" s="11">
        <v>546426006.67857146</v>
      </c>
      <c r="AD122" s="11" t="s">
        <v>1523</v>
      </c>
      <c r="AE122" s="11">
        <v>0</v>
      </c>
      <c r="AF122" s="18">
        <v>0</v>
      </c>
      <c r="AH122" s="17">
        <v>135</v>
      </c>
      <c r="AI122" s="11">
        <v>459686443510</v>
      </c>
      <c r="AJ122" s="11">
        <v>547614288298</v>
      </c>
      <c r="AK122" s="11">
        <v>420989485916</v>
      </c>
      <c r="AL122" s="11">
        <v>476096739241</v>
      </c>
      <c r="AM122" s="11">
        <v>37463019540</v>
      </c>
      <c r="AN122" s="11"/>
      <c r="AO122" s="11">
        <v>2183929996.5183487</v>
      </c>
      <c r="AP122" s="11"/>
      <c r="AQ122" s="11"/>
      <c r="AR122" s="11" t="s">
        <v>1522</v>
      </c>
      <c r="AS122" s="11">
        <v>134663867.74770641</v>
      </c>
      <c r="AT122" s="11" t="s">
        <v>1523</v>
      </c>
      <c r="AU122" s="11">
        <v>336.72018348623851</v>
      </c>
      <c r="AV122" s="18">
        <v>1.338661821623431E-6</v>
      </c>
    </row>
    <row r="123" spans="2:48">
      <c r="B123" s="17">
        <v>145</v>
      </c>
      <c r="C123" s="11">
        <v>196435723869</v>
      </c>
      <c r="D123" s="11">
        <v>88001540214</v>
      </c>
      <c r="E123" s="11">
        <v>144005655809</v>
      </c>
      <c r="F123" s="11">
        <v>142814306631</v>
      </c>
      <c r="G123" s="11">
        <v>31307919823</v>
      </c>
      <c r="H123" s="11"/>
      <c r="I123" s="11">
        <v>1133446878.0238094</v>
      </c>
      <c r="J123" s="11"/>
      <c r="K123" s="11"/>
      <c r="L123" s="11" t="s">
        <v>1524</v>
      </c>
      <c r="M123" s="11">
        <v>156521039.42857143</v>
      </c>
      <c r="N123" s="11" t="s">
        <v>1525</v>
      </c>
      <c r="O123" s="11">
        <v>0</v>
      </c>
      <c r="P123" s="18">
        <v>0</v>
      </c>
      <c r="R123" s="17">
        <v>145</v>
      </c>
      <c r="S123" s="11">
        <v>874934338071</v>
      </c>
      <c r="T123" s="11">
        <v>496676469837</v>
      </c>
      <c r="U123" s="11">
        <v>794494740334</v>
      </c>
      <c r="V123" s="11">
        <v>722035182748</v>
      </c>
      <c r="W123" s="11">
        <v>115047156034</v>
      </c>
      <c r="X123" s="11"/>
      <c r="Y123" s="11">
        <v>5157394162.485714</v>
      </c>
      <c r="Z123" s="11"/>
      <c r="AA123" s="11"/>
      <c r="AB123" s="11" t="s">
        <v>1524</v>
      </c>
      <c r="AC123" s="11">
        <v>157986062.22142857</v>
      </c>
      <c r="AD123" s="11" t="s">
        <v>1525</v>
      </c>
      <c r="AE123" s="11">
        <v>0</v>
      </c>
      <c r="AF123" s="18">
        <v>0</v>
      </c>
      <c r="AH123" s="17">
        <v>145</v>
      </c>
      <c r="AI123" s="11">
        <v>928174233486</v>
      </c>
      <c r="AJ123" s="11">
        <v>432999542482</v>
      </c>
      <c r="AK123" s="11">
        <v>380959766305</v>
      </c>
      <c r="AL123" s="11">
        <v>580711180758</v>
      </c>
      <c r="AM123" s="11">
        <v>174379819488</v>
      </c>
      <c r="AN123" s="11"/>
      <c r="AO123" s="11">
        <v>2663812755.7706423</v>
      </c>
      <c r="AP123" s="11"/>
      <c r="AQ123" s="11"/>
      <c r="AR123" s="11" t="s">
        <v>1524</v>
      </c>
      <c r="AS123" s="11">
        <v>252728427.30733943</v>
      </c>
      <c r="AT123" s="11" t="s">
        <v>1525</v>
      </c>
      <c r="AU123" s="11">
        <v>4.5871559633027525E-3</v>
      </c>
      <c r="AV123" s="18">
        <v>1.8236657198057776E-11</v>
      </c>
    </row>
    <row r="124" spans="2:48">
      <c r="B124" s="17">
        <v>155</v>
      </c>
      <c r="C124" s="11">
        <v>115883752620</v>
      </c>
      <c r="D124" s="11">
        <v>116480249696</v>
      </c>
      <c r="E124" s="11">
        <v>141233111596</v>
      </c>
      <c r="F124" s="11">
        <v>124532371304</v>
      </c>
      <c r="G124" s="11">
        <v>8352145371</v>
      </c>
      <c r="H124" s="11"/>
      <c r="I124" s="11">
        <v>988352153.20634925</v>
      </c>
      <c r="J124" s="11"/>
      <c r="K124" s="11"/>
      <c r="L124" s="11" t="s">
        <v>1526</v>
      </c>
      <c r="M124" s="11">
        <v>100047762.75396827</v>
      </c>
      <c r="N124" s="11" t="s">
        <v>1527</v>
      </c>
      <c r="O124" s="11">
        <v>0</v>
      </c>
      <c r="P124" s="18">
        <v>0</v>
      </c>
      <c r="R124" s="17">
        <v>155</v>
      </c>
      <c r="S124" s="11">
        <v>565909554826</v>
      </c>
      <c r="T124" s="11">
        <v>550108702095</v>
      </c>
      <c r="U124" s="11">
        <v>727996630100</v>
      </c>
      <c r="V124" s="11">
        <v>614671629007</v>
      </c>
      <c r="W124" s="11">
        <v>56845796213</v>
      </c>
      <c r="X124" s="11"/>
      <c r="Y124" s="11">
        <v>4390511635.764286</v>
      </c>
      <c r="Z124" s="11"/>
      <c r="AA124" s="11"/>
      <c r="AB124" s="11" t="s">
        <v>1526</v>
      </c>
      <c r="AC124" s="11">
        <v>107385855.91428572</v>
      </c>
      <c r="AD124" s="11" t="s">
        <v>1527</v>
      </c>
      <c r="AE124" s="11">
        <v>0</v>
      </c>
      <c r="AF124" s="18">
        <v>0</v>
      </c>
      <c r="AH124" s="17">
        <v>155</v>
      </c>
      <c r="AI124" s="11">
        <v>871153687962</v>
      </c>
      <c r="AJ124" s="11">
        <v>374184016644</v>
      </c>
      <c r="AK124" s="11">
        <v>362923695928</v>
      </c>
      <c r="AL124" s="11">
        <v>536087133511</v>
      </c>
      <c r="AM124" s="11">
        <v>167564808994</v>
      </c>
      <c r="AN124" s="11"/>
      <c r="AO124" s="11">
        <v>2459115291.3348622</v>
      </c>
      <c r="AP124" s="11"/>
      <c r="AQ124" s="11"/>
      <c r="AR124" s="11" t="s">
        <v>1526</v>
      </c>
      <c r="AS124" s="11">
        <v>41490919.371559635</v>
      </c>
      <c r="AT124" s="11" t="s">
        <v>1527</v>
      </c>
      <c r="AU124" s="11">
        <v>0</v>
      </c>
      <c r="AV124" s="18">
        <v>0</v>
      </c>
    </row>
    <row r="125" spans="2:48">
      <c r="B125" s="17">
        <v>165</v>
      </c>
      <c r="C125" s="11">
        <v>72110945045</v>
      </c>
      <c r="D125" s="11">
        <v>181341069963</v>
      </c>
      <c r="E125" s="11">
        <v>104755527332</v>
      </c>
      <c r="F125" s="11">
        <v>119402514113</v>
      </c>
      <c r="G125" s="11">
        <v>32371312988</v>
      </c>
      <c r="H125" s="11"/>
      <c r="I125" s="11">
        <v>947639000.89682543</v>
      </c>
      <c r="J125" s="11"/>
      <c r="K125" s="11"/>
      <c r="L125" s="11" t="s">
        <v>1528</v>
      </c>
      <c r="M125" s="11">
        <v>3256455.7857142859</v>
      </c>
      <c r="N125" s="11" t="s">
        <v>1529</v>
      </c>
      <c r="O125" s="11">
        <v>0</v>
      </c>
      <c r="P125" s="18">
        <v>0</v>
      </c>
      <c r="R125" s="17">
        <v>165</v>
      </c>
      <c r="S125" s="11">
        <v>398169988345</v>
      </c>
      <c r="T125" s="11">
        <v>472353389909</v>
      </c>
      <c r="U125" s="11">
        <v>240958708695</v>
      </c>
      <c r="V125" s="11">
        <v>370494028983</v>
      </c>
      <c r="W125" s="11">
        <v>68216184953</v>
      </c>
      <c r="X125" s="11"/>
      <c r="Y125" s="11">
        <v>2646385921.3071427</v>
      </c>
      <c r="Z125" s="11"/>
      <c r="AA125" s="11"/>
      <c r="AB125" s="11" t="s">
        <v>1528</v>
      </c>
      <c r="AC125" s="11">
        <v>41767040.657142863</v>
      </c>
      <c r="AD125" s="11" t="s">
        <v>1529</v>
      </c>
      <c r="AE125" s="11">
        <v>0</v>
      </c>
      <c r="AF125" s="18">
        <v>0</v>
      </c>
      <c r="AH125" s="17">
        <v>165</v>
      </c>
      <c r="AI125" s="11">
        <v>344747241549</v>
      </c>
      <c r="AJ125" s="11">
        <v>441110036604</v>
      </c>
      <c r="AK125" s="11">
        <v>373322780992</v>
      </c>
      <c r="AL125" s="11">
        <v>386393353049</v>
      </c>
      <c r="AM125" s="11">
        <v>28574912996</v>
      </c>
      <c r="AN125" s="11"/>
      <c r="AO125" s="11">
        <v>1772446573.619266</v>
      </c>
      <c r="AP125" s="11"/>
      <c r="AQ125" s="11"/>
      <c r="AR125" s="11" t="s">
        <v>1528</v>
      </c>
      <c r="AS125" s="11">
        <v>1110322.8944954129</v>
      </c>
      <c r="AT125" s="11" t="s">
        <v>1529</v>
      </c>
      <c r="AU125" s="11">
        <v>0</v>
      </c>
      <c r="AV125" s="18">
        <v>0</v>
      </c>
    </row>
    <row r="126" spans="2:48">
      <c r="B126" s="17">
        <v>175</v>
      </c>
      <c r="C126" s="11">
        <v>66826352492</v>
      </c>
      <c r="D126" s="11">
        <v>213638691989</v>
      </c>
      <c r="E126" s="11">
        <v>37689325633</v>
      </c>
      <c r="F126" s="11">
        <v>106051456705</v>
      </c>
      <c r="G126" s="11">
        <v>54447226684</v>
      </c>
      <c r="H126" s="11"/>
      <c r="I126" s="11">
        <v>841678227.8174603</v>
      </c>
      <c r="J126" s="11"/>
      <c r="K126" s="11"/>
      <c r="L126" s="11" t="s">
        <v>1530</v>
      </c>
      <c r="M126" s="11">
        <v>56451.873015873018</v>
      </c>
      <c r="N126" s="11" t="s">
        <v>1531</v>
      </c>
      <c r="O126" s="11">
        <v>0</v>
      </c>
      <c r="P126" s="18">
        <v>0</v>
      </c>
      <c r="R126" s="17">
        <v>175</v>
      </c>
      <c r="S126" s="11">
        <v>335896803255</v>
      </c>
      <c r="T126" s="11">
        <v>329451619492</v>
      </c>
      <c r="U126" s="11">
        <v>91235524831</v>
      </c>
      <c r="V126" s="11">
        <v>252194649193</v>
      </c>
      <c r="W126" s="11">
        <v>80501066007</v>
      </c>
      <c r="X126" s="11"/>
      <c r="Y126" s="11">
        <v>1801390351.3785715</v>
      </c>
      <c r="Z126" s="11"/>
      <c r="AA126" s="11"/>
      <c r="AB126" s="11" t="s">
        <v>1530</v>
      </c>
      <c r="AC126" s="11">
        <v>9303336.9499999993</v>
      </c>
      <c r="AD126" s="11" t="s">
        <v>1531</v>
      </c>
      <c r="AE126" s="11">
        <v>0</v>
      </c>
      <c r="AF126" s="18">
        <v>0</v>
      </c>
      <c r="AH126" s="17">
        <v>175</v>
      </c>
      <c r="AI126" s="11">
        <v>145559323505</v>
      </c>
      <c r="AJ126" s="11">
        <v>464497999764</v>
      </c>
      <c r="AK126" s="11">
        <v>371203219868</v>
      </c>
      <c r="AL126" s="11">
        <v>327086847712</v>
      </c>
      <c r="AM126" s="11">
        <v>94675164858</v>
      </c>
      <c r="AN126" s="11"/>
      <c r="AO126" s="11">
        <v>1500398384</v>
      </c>
      <c r="AP126" s="11"/>
      <c r="AQ126" s="11"/>
      <c r="AR126" s="11" t="s">
        <v>1530</v>
      </c>
      <c r="AS126" s="11">
        <v>93977.408256880735</v>
      </c>
      <c r="AT126" s="11" t="s">
        <v>1531</v>
      </c>
      <c r="AU126" s="11">
        <v>0</v>
      </c>
      <c r="AV126" s="18">
        <v>0</v>
      </c>
    </row>
    <row r="127" spans="2:48">
      <c r="B127" s="17">
        <v>185</v>
      </c>
      <c r="C127" s="11">
        <v>79787878463</v>
      </c>
      <c r="D127" s="11">
        <v>162792549097</v>
      </c>
      <c r="E127" s="11">
        <v>11913062138</v>
      </c>
      <c r="F127" s="11">
        <v>84831163233</v>
      </c>
      <c r="G127" s="11">
        <v>43628090863</v>
      </c>
      <c r="H127" s="11"/>
      <c r="I127" s="11">
        <v>673263200.26190472</v>
      </c>
      <c r="J127" s="11"/>
      <c r="K127" s="11"/>
      <c r="L127" s="11" t="s">
        <v>1532</v>
      </c>
      <c r="M127" s="11">
        <v>0.21428571428571427</v>
      </c>
      <c r="N127" s="11" t="s">
        <v>1533</v>
      </c>
      <c r="O127" s="11">
        <v>0</v>
      </c>
      <c r="P127" s="18">
        <v>0</v>
      </c>
      <c r="R127" s="17">
        <v>185</v>
      </c>
      <c r="S127" s="11">
        <v>231801727855</v>
      </c>
      <c r="T127" s="11">
        <v>205022867388</v>
      </c>
      <c r="U127" s="11">
        <v>92507906386</v>
      </c>
      <c r="V127" s="11">
        <v>176444167210</v>
      </c>
      <c r="W127" s="11">
        <v>42674148118</v>
      </c>
      <c r="X127" s="11"/>
      <c r="Y127" s="11">
        <v>1260315480.0714285</v>
      </c>
      <c r="Z127" s="11"/>
      <c r="AA127" s="11"/>
      <c r="AB127" s="11" t="s">
        <v>1532</v>
      </c>
      <c r="AC127" s="11">
        <v>99014.285714285725</v>
      </c>
      <c r="AD127" s="11" t="s">
        <v>1533</v>
      </c>
      <c r="AE127" s="11">
        <v>0</v>
      </c>
      <c r="AF127" s="18">
        <v>0</v>
      </c>
      <c r="AH127" s="17">
        <v>185</v>
      </c>
      <c r="AI127" s="11">
        <v>109582094201</v>
      </c>
      <c r="AJ127" s="11">
        <v>319737788748</v>
      </c>
      <c r="AK127" s="11">
        <v>329687588912</v>
      </c>
      <c r="AL127" s="11">
        <v>253002490620</v>
      </c>
      <c r="AM127" s="11">
        <v>71767697499</v>
      </c>
      <c r="AN127" s="11"/>
      <c r="AO127" s="11">
        <v>1160561883.5779817</v>
      </c>
      <c r="AP127" s="11"/>
      <c r="AQ127" s="11"/>
      <c r="AR127" s="11" t="s">
        <v>1532</v>
      </c>
      <c r="AS127" s="11">
        <v>25344.201834862386</v>
      </c>
      <c r="AT127" s="11" t="s">
        <v>1533</v>
      </c>
      <c r="AU127" s="11">
        <v>0</v>
      </c>
      <c r="AV127" s="18">
        <v>0</v>
      </c>
    </row>
    <row r="128" spans="2:48">
      <c r="B128" s="17">
        <v>195</v>
      </c>
      <c r="C128" s="11">
        <v>97843937081</v>
      </c>
      <c r="D128" s="11">
        <v>84243298625</v>
      </c>
      <c r="E128" s="11">
        <v>9179101831</v>
      </c>
      <c r="F128" s="11">
        <v>63755445846</v>
      </c>
      <c r="G128" s="11">
        <v>27569169593</v>
      </c>
      <c r="H128" s="11"/>
      <c r="I128" s="11">
        <v>505995601.95238096</v>
      </c>
      <c r="J128" s="11"/>
      <c r="K128" s="11"/>
      <c r="L128" s="11" t="s">
        <v>1534</v>
      </c>
      <c r="M128" s="11">
        <v>0</v>
      </c>
      <c r="N128" s="11" t="s">
        <v>1535</v>
      </c>
      <c r="O128" s="11">
        <v>0</v>
      </c>
      <c r="P128" s="18">
        <v>0</v>
      </c>
      <c r="R128" s="17">
        <v>195</v>
      </c>
      <c r="S128" s="11">
        <v>121272441578</v>
      </c>
      <c r="T128" s="11">
        <v>129938124559</v>
      </c>
      <c r="U128" s="11">
        <v>163336645084</v>
      </c>
      <c r="V128" s="11">
        <v>138182403740</v>
      </c>
      <c r="W128" s="11">
        <v>12823486377</v>
      </c>
      <c r="X128" s="11"/>
      <c r="Y128" s="11">
        <v>987017169.57142854</v>
      </c>
      <c r="Z128" s="11"/>
      <c r="AA128" s="11"/>
      <c r="AB128" s="11" t="s">
        <v>1534</v>
      </c>
      <c r="AC128" s="11">
        <v>1335.8857142857144</v>
      </c>
      <c r="AD128" s="11" t="s">
        <v>1535</v>
      </c>
      <c r="AE128" s="11">
        <v>0</v>
      </c>
      <c r="AF128" s="18">
        <v>0</v>
      </c>
      <c r="AH128" s="17">
        <v>195</v>
      </c>
      <c r="AI128" s="11">
        <v>104940753870</v>
      </c>
      <c r="AJ128" s="11">
        <v>166767038861</v>
      </c>
      <c r="AK128" s="11">
        <v>258178349376</v>
      </c>
      <c r="AL128" s="11">
        <v>176628714036</v>
      </c>
      <c r="AM128" s="11">
        <v>44509847776</v>
      </c>
      <c r="AN128" s="11"/>
      <c r="AO128" s="11">
        <v>810223458.88073397</v>
      </c>
      <c r="AP128" s="11"/>
      <c r="AQ128" s="11"/>
      <c r="AR128" s="11" t="s">
        <v>1534</v>
      </c>
      <c r="AS128" s="11">
        <v>462093.95871559635</v>
      </c>
      <c r="AT128" s="11" t="s">
        <v>1535</v>
      </c>
      <c r="AU128" s="11">
        <v>0</v>
      </c>
      <c r="AV128" s="18">
        <v>0</v>
      </c>
    </row>
    <row r="129" spans="2:48">
      <c r="B129" s="17">
        <v>205</v>
      </c>
      <c r="C129" s="11">
        <v>109800806316</v>
      </c>
      <c r="D129" s="11">
        <v>31916774526</v>
      </c>
      <c r="E129" s="11">
        <v>22710527189</v>
      </c>
      <c r="F129" s="11">
        <v>54809369344</v>
      </c>
      <c r="G129" s="11">
        <v>27623856554</v>
      </c>
      <c r="H129" s="11"/>
      <c r="I129" s="11">
        <v>434994994.79365081</v>
      </c>
      <c r="J129" s="11"/>
      <c r="K129" s="11"/>
      <c r="L129" s="11" t="s">
        <v>1536</v>
      </c>
      <c r="M129" s="11">
        <v>0</v>
      </c>
      <c r="N129" s="11" t="s">
        <v>1537</v>
      </c>
      <c r="O129" s="11">
        <v>17578597807.325401</v>
      </c>
      <c r="P129" s="18"/>
      <c r="R129" s="17">
        <v>205</v>
      </c>
      <c r="S129" s="11">
        <v>73090671666</v>
      </c>
      <c r="T129" s="11">
        <v>97654866613</v>
      </c>
      <c r="U129" s="11">
        <v>176659154063</v>
      </c>
      <c r="V129" s="11">
        <v>115801564114</v>
      </c>
      <c r="W129" s="11">
        <v>31244117361</v>
      </c>
      <c r="X129" s="11"/>
      <c r="Y129" s="11">
        <v>827154029.38571429</v>
      </c>
      <c r="Z129" s="11"/>
      <c r="AA129" s="11"/>
      <c r="AB129" s="11" t="s">
        <v>1536</v>
      </c>
      <c r="AC129" s="11">
        <v>0.49285714285714288</v>
      </c>
      <c r="AD129" s="11" t="s">
        <v>1537</v>
      </c>
      <c r="AE129" s="11">
        <v>39349866097.378571</v>
      </c>
      <c r="AF129" s="18"/>
      <c r="AH129" s="17">
        <v>205</v>
      </c>
      <c r="AI129" s="11">
        <v>86349583689</v>
      </c>
      <c r="AJ129" s="11">
        <v>98990667256</v>
      </c>
      <c r="AK129" s="11">
        <v>182563069904</v>
      </c>
      <c r="AL129" s="11">
        <v>122634440283</v>
      </c>
      <c r="AM129" s="11">
        <v>30185701552</v>
      </c>
      <c r="AN129" s="11"/>
      <c r="AO129" s="11">
        <v>562543304.05045867</v>
      </c>
      <c r="AP129" s="11"/>
      <c r="AQ129" s="11"/>
      <c r="AR129" s="11" t="s">
        <v>1536</v>
      </c>
      <c r="AS129" s="11">
        <v>3845133.6651376146</v>
      </c>
      <c r="AT129" s="11" t="s">
        <v>1537</v>
      </c>
      <c r="AU129" s="11">
        <v>25153491198.986237</v>
      </c>
      <c r="AV129" s="18"/>
    </row>
    <row r="130" spans="2:48">
      <c r="B130" s="17">
        <v>215</v>
      </c>
      <c r="C130" s="11">
        <v>98535040051</v>
      </c>
      <c r="D130" s="11">
        <v>10957304328</v>
      </c>
      <c r="E130" s="11">
        <v>84551831970</v>
      </c>
      <c r="F130" s="11">
        <v>64681392116</v>
      </c>
      <c r="G130" s="11">
        <v>27163644414</v>
      </c>
      <c r="H130" s="11"/>
      <c r="I130" s="11">
        <v>513344381.87301588</v>
      </c>
      <c r="J130" s="11"/>
      <c r="K130" s="11"/>
      <c r="L130" s="11" t="s">
        <v>1538</v>
      </c>
      <c r="M130" s="11">
        <v>0</v>
      </c>
      <c r="N130" s="11"/>
      <c r="O130" s="11"/>
      <c r="P130" s="18"/>
      <c r="R130" s="17">
        <v>215</v>
      </c>
      <c r="S130" s="11">
        <v>76062687575</v>
      </c>
      <c r="T130" s="11">
        <v>89564213229</v>
      </c>
      <c r="U130" s="11">
        <v>76685214940</v>
      </c>
      <c r="V130" s="11">
        <v>80770705248</v>
      </c>
      <c r="W130" s="11">
        <v>4400425057</v>
      </c>
      <c r="X130" s="11"/>
      <c r="Y130" s="11">
        <v>576933608.91428566</v>
      </c>
      <c r="Z130" s="11"/>
      <c r="AA130" s="11"/>
      <c r="AB130" s="11" t="s">
        <v>1538</v>
      </c>
      <c r="AC130" s="11">
        <v>0</v>
      </c>
      <c r="AD130" s="11"/>
      <c r="AE130" s="11"/>
      <c r="AF130" s="18"/>
      <c r="AH130" s="17">
        <v>215</v>
      </c>
      <c r="AI130" s="11">
        <v>70642332054</v>
      </c>
      <c r="AJ130" s="11">
        <v>88463646705</v>
      </c>
      <c r="AK130" s="11">
        <v>120194450101</v>
      </c>
      <c r="AL130" s="11">
        <v>93100142953</v>
      </c>
      <c r="AM130" s="11">
        <v>14491099841</v>
      </c>
      <c r="AN130" s="11"/>
      <c r="AO130" s="11">
        <v>427064875.93119264</v>
      </c>
      <c r="AP130" s="11"/>
      <c r="AQ130" s="11"/>
      <c r="AR130" s="11" t="s">
        <v>1538</v>
      </c>
      <c r="AS130" s="11">
        <v>35212843.449541286</v>
      </c>
      <c r="AT130" s="11"/>
      <c r="AU130" s="11"/>
      <c r="AV130" s="18"/>
    </row>
    <row r="131" spans="2:48">
      <c r="B131" s="17">
        <v>225</v>
      </c>
      <c r="C131" s="11">
        <v>63125304424</v>
      </c>
      <c r="D131" s="11">
        <v>4878842651</v>
      </c>
      <c r="E131" s="11">
        <v>175352561070</v>
      </c>
      <c r="F131" s="11">
        <v>81118902715</v>
      </c>
      <c r="G131" s="11">
        <v>50027157133</v>
      </c>
      <c r="H131" s="11"/>
      <c r="I131" s="11">
        <v>643800815.19841266</v>
      </c>
      <c r="J131" s="11"/>
      <c r="K131" s="11"/>
      <c r="L131" s="11" t="s">
        <v>1539</v>
      </c>
      <c r="M131" s="11">
        <v>0</v>
      </c>
      <c r="N131" s="11"/>
      <c r="O131" s="11"/>
      <c r="P131" s="18"/>
      <c r="R131" s="17">
        <v>225</v>
      </c>
      <c r="S131" s="11">
        <v>120432024643</v>
      </c>
      <c r="T131" s="11">
        <v>88641803360</v>
      </c>
      <c r="U131" s="11">
        <v>22565966583</v>
      </c>
      <c r="V131" s="11">
        <v>77213264862</v>
      </c>
      <c r="W131" s="11">
        <v>28823601147</v>
      </c>
      <c r="X131" s="11"/>
      <c r="Y131" s="11">
        <v>551523320.44285715</v>
      </c>
      <c r="Z131" s="11"/>
      <c r="AA131" s="11"/>
      <c r="AB131" s="11" t="s">
        <v>1539</v>
      </c>
      <c r="AC131" s="11">
        <v>0</v>
      </c>
      <c r="AD131" s="11"/>
      <c r="AE131" s="11"/>
      <c r="AF131" s="18"/>
      <c r="AH131" s="17">
        <v>225</v>
      </c>
      <c r="AI131" s="11">
        <v>84587818411</v>
      </c>
      <c r="AJ131" s="11">
        <v>110192504903</v>
      </c>
      <c r="AK131" s="11">
        <v>76217675511</v>
      </c>
      <c r="AL131" s="11">
        <v>90332666275</v>
      </c>
      <c r="AM131" s="11">
        <v>10219665940</v>
      </c>
      <c r="AN131" s="11"/>
      <c r="AO131" s="11">
        <v>414370028.78440368</v>
      </c>
      <c r="AP131" s="11"/>
      <c r="AQ131" s="11"/>
      <c r="AR131" s="11" t="s">
        <v>1539</v>
      </c>
      <c r="AS131" s="11">
        <v>35166819.600917429</v>
      </c>
      <c r="AT131" s="11"/>
      <c r="AU131" s="11"/>
      <c r="AV131" s="18"/>
    </row>
    <row r="132" spans="2:48">
      <c r="B132" s="17">
        <v>235</v>
      </c>
      <c r="C132" s="11">
        <v>31345131506</v>
      </c>
      <c r="D132" s="11">
        <v>3699934689</v>
      </c>
      <c r="E132" s="11">
        <v>129162649801</v>
      </c>
      <c r="F132" s="11">
        <v>54735905332</v>
      </c>
      <c r="G132" s="11">
        <v>38059468581</v>
      </c>
      <c r="H132" s="11"/>
      <c r="I132" s="11">
        <v>434411947.07936507</v>
      </c>
      <c r="J132" s="11"/>
      <c r="K132" s="11"/>
      <c r="L132" s="11" t="s">
        <v>1540</v>
      </c>
      <c r="M132" s="11">
        <v>0</v>
      </c>
      <c r="N132" s="11"/>
      <c r="O132" s="11"/>
      <c r="P132" s="18"/>
      <c r="R132" s="17">
        <v>235</v>
      </c>
      <c r="S132" s="11">
        <v>168799516392</v>
      </c>
      <c r="T132" s="11">
        <v>83067971948</v>
      </c>
      <c r="U132" s="11">
        <v>10862649965</v>
      </c>
      <c r="V132" s="11">
        <v>87576712768</v>
      </c>
      <c r="W132" s="11">
        <v>45648147104</v>
      </c>
      <c r="X132" s="11"/>
      <c r="Y132" s="11">
        <v>625547948.34285712</v>
      </c>
      <c r="Z132" s="11"/>
      <c r="AA132" s="11"/>
      <c r="AB132" s="11" t="s">
        <v>1540</v>
      </c>
      <c r="AC132" s="11">
        <v>0</v>
      </c>
      <c r="AD132" s="11"/>
      <c r="AE132" s="11"/>
      <c r="AF132" s="18"/>
      <c r="AH132" s="17">
        <v>235</v>
      </c>
      <c r="AI132" s="11">
        <v>150427619853</v>
      </c>
      <c r="AJ132" s="11">
        <v>142068611300</v>
      </c>
      <c r="AK132" s="11">
        <v>49351471110</v>
      </c>
      <c r="AL132" s="11">
        <v>113949234088</v>
      </c>
      <c r="AM132" s="11">
        <v>32388894662</v>
      </c>
      <c r="AN132" s="11"/>
      <c r="AO132" s="11">
        <v>522702908.66055048</v>
      </c>
      <c r="AP132" s="11"/>
      <c r="AQ132" s="11"/>
      <c r="AR132" s="11" t="s">
        <v>1540</v>
      </c>
      <c r="AS132" s="11">
        <v>19351676.688073397</v>
      </c>
      <c r="AT132" s="11"/>
      <c r="AU132" s="11"/>
      <c r="AV132" s="18"/>
    </row>
    <row r="133" spans="2:48">
      <c r="B133" s="17">
        <v>245</v>
      </c>
      <c r="C133" s="11">
        <v>15459685578</v>
      </c>
      <c r="D133" s="11">
        <v>4936118091</v>
      </c>
      <c r="E133" s="11">
        <v>41356602681</v>
      </c>
      <c r="F133" s="11">
        <v>20584135450</v>
      </c>
      <c r="G133" s="11">
        <v>10821397234</v>
      </c>
      <c r="H133" s="11"/>
      <c r="I133" s="11">
        <v>163366154.36507937</v>
      </c>
      <c r="J133" s="11"/>
      <c r="K133" s="11"/>
      <c r="L133" s="11" t="s">
        <v>1541</v>
      </c>
      <c r="M133" s="11">
        <v>0</v>
      </c>
      <c r="N133" s="11"/>
      <c r="O133" s="11"/>
      <c r="P133" s="18"/>
      <c r="R133" s="17">
        <v>245</v>
      </c>
      <c r="S133" s="11">
        <v>137497557303</v>
      </c>
      <c r="T133" s="11">
        <v>71340611020</v>
      </c>
      <c r="U133" s="11">
        <v>12900141993</v>
      </c>
      <c r="V133" s="11">
        <v>73912770105</v>
      </c>
      <c r="W133" s="11">
        <v>35991160847</v>
      </c>
      <c r="X133" s="11"/>
      <c r="Y133" s="11">
        <v>527948357.89285713</v>
      </c>
      <c r="Z133" s="11"/>
      <c r="AA133" s="11"/>
      <c r="AB133" s="11" t="s">
        <v>1541</v>
      </c>
      <c r="AC133" s="11">
        <v>0</v>
      </c>
      <c r="AD133" s="11"/>
      <c r="AE133" s="11"/>
      <c r="AF133" s="18"/>
      <c r="AH133" s="17">
        <v>245</v>
      </c>
      <c r="AI133" s="11">
        <v>240210956056</v>
      </c>
      <c r="AJ133" s="11">
        <v>148378193379</v>
      </c>
      <c r="AK133" s="11">
        <v>35587808637</v>
      </c>
      <c r="AL133" s="11">
        <v>141392319357</v>
      </c>
      <c r="AM133" s="11">
        <v>59172797640</v>
      </c>
      <c r="AN133" s="11"/>
      <c r="AO133" s="11">
        <v>648588620.90366971</v>
      </c>
      <c r="AP133" s="11"/>
      <c r="AQ133" s="11"/>
      <c r="AR133" s="11" t="s">
        <v>1541</v>
      </c>
      <c r="AS133" s="11">
        <v>1088521.4174311927</v>
      </c>
      <c r="AT133" s="11"/>
      <c r="AU133" s="11"/>
      <c r="AV133" s="18"/>
    </row>
    <row r="134" spans="2:48">
      <c r="B134" s="17">
        <v>255</v>
      </c>
      <c r="C134" s="11">
        <v>9191536615</v>
      </c>
      <c r="D134" s="11">
        <v>9670152127</v>
      </c>
      <c r="E134" s="11">
        <v>9669610815</v>
      </c>
      <c r="F134" s="11">
        <v>9510433186</v>
      </c>
      <c r="G134" s="11">
        <v>159448362</v>
      </c>
      <c r="H134" s="11"/>
      <c r="I134" s="11">
        <v>75479628.460317463</v>
      </c>
      <c r="J134" s="11"/>
      <c r="K134" s="11"/>
      <c r="L134" s="11" t="s">
        <v>1542</v>
      </c>
      <c r="M134" s="11">
        <v>0</v>
      </c>
      <c r="N134" s="11"/>
      <c r="O134" s="11"/>
      <c r="P134" s="18"/>
      <c r="R134" s="17">
        <v>255</v>
      </c>
      <c r="S134" s="11">
        <v>68129625863</v>
      </c>
      <c r="T134" s="11">
        <v>59116223777</v>
      </c>
      <c r="U134" s="11">
        <v>27456409630</v>
      </c>
      <c r="V134" s="11">
        <v>51567419756</v>
      </c>
      <c r="W134" s="11">
        <v>12333098574</v>
      </c>
      <c r="X134" s="11"/>
      <c r="Y134" s="11">
        <v>368338712.54285717</v>
      </c>
      <c r="Z134" s="11"/>
      <c r="AA134" s="11"/>
      <c r="AB134" s="11" t="s">
        <v>1542</v>
      </c>
      <c r="AC134" s="11">
        <v>0</v>
      </c>
      <c r="AD134" s="11"/>
      <c r="AE134" s="11"/>
      <c r="AF134" s="18"/>
      <c r="AH134" s="17">
        <v>255</v>
      </c>
      <c r="AI134" s="11">
        <v>182635123847</v>
      </c>
      <c r="AJ134" s="11">
        <v>116692164752</v>
      </c>
      <c r="AK134" s="11">
        <v>30742035801</v>
      </c>
      <c r="AL134" s="11">
        <v>110023108133</v>
      </c>
      <c r="AM134" s="11">
        <v>43974366723</v>
      </c>
      <c r="AN134" s="11"/>
      <c r="AO134" s="11">
        <v>504693156.57339448</v>
      </c>
      <c r="AP134" s="11"/>
      <c r="AQ134" s="11"/>
      <c r="AR134" s="11" t="s">
        <v>1542</v>
      </c>
      <c r="AS134" s="11">
        <v>69044.059633027529</v>
      </c>
      <c r="AT134" s="11"/>
      <c r="AU134" s="11"/>
      <c r="AV134" s="18"/>
    </row>
    <row r="135" spans="2:48">
      <c r="B135" s="17">
        <v>265</v>
      </c>
      <c r="C135" s="11">
        <v>6718063875</v>
      </c>
      <c r="D135" s="11">
        <v>20205564508</v>
      </c>
      <c r="E135" s="11">
        <v>2676641264</v>
      </c>
      <c r="F135" s="11">
        <v>9866756549</v>
      </c>
      <c r="G135" s="11">
        <v>5299417788</v>
      </c>
      <c r="H135" s="11"/>
      <c r="I135" s="11">
        <v>78307591.658730164</v>
      </c>
      <c r="J135" s="11"/>
      <c r="K135" s="11"/>
      <c r="L135" s="11" t="s">
        <v>1543</v>
      </c>
      <c r="M135" s="11">
        <v>0</v>
      </c>
      <c r="N135" s="11"/>
      <c r="O135" s="11"/>
      <c r="P135" s="18"/>
      <c r="R135" s="17">
        <v>265</v>
      </c>
      <c r="S135" s="11">
        <v>32728276326</v>
      </c>
      <c r="T135" s="11">
        <v>50609991789</v>
      </c>
      <c r="U135" s="11">
        <v>57510052219</v>
      </c>
      <c r="V135" s="11">
        <v>46949440111</v>
      </c>
      <c r="W135" s="11">
        <v>7384303918</v>
      </c>
      <c r="X135" s="11"/>
      <c r="Y135" s="11">
        <v>335353143.64999998</v>
      </c>
      <c r="Z135" s="11"/>
      <c r="AA135" s="11"/>
      <c r="AB135" s="11" t="s">
        <v>1543</v>
      </c>
      <c r="AC135" s="11">
        <v>0</v>
      </c>
      <c r="AD135" s="11"/>
      <c r="AE135" s="11"/>
      <c r="AF135" s="18"/>
      <c r="AH135" s="17">
        <v>265</v>
      </c>
      <c r="AI135" s="11">
        <v>47063826927</v>
      </c>
      <c r="AJ135" s="11">
        <v>73513313281</v>
      </c>
      <c r="AK135" s="11">
        <v>31874641755</v>
      </c>
      <c r="AL135" s="11">
        <v>50817260654</v>
      </c>
      <c r="AM135" s="11">
        <v>12165674939</v>
      </c>
      <c r="AN135" s="11"/>
      <c r="AO135" s="11">
        <v>233106700.24770641</v>
      </c>
      <c r="AP135" s="11"/>
      <c r="AQ135" s="11"/>
      <c r="AR135" s="11" t="s">
        <v>1543</v>
      </c>
      <c r="AS135" s="11">
        <v>331.16513761467888</v>
      </c>
      <c r="AT135" s="11"/>
      <c r="AU135" s="11"/>
      <c r="AV135" s="18"/>
    </row>
    <row r="136" spans="2:48">
      <c r="B136" s="17">
        <v>275</v>
      </c>
      <c r="C136" s="11">
        <v>5640983404</v>
      </c>
      <c r="D136" s="11">
        <v>30873991181</v>
      </c>
      <c r="E136" s="11">
        <v>1170173668</v>
      </c>
      <c r="F136" s="11">
        <v>12561716084</v>
      </c>
      <c r="G136" s="11">
        <v>9246649832</v>
      </c>
      <c r="H136" s="11"/>
      <c r="I136" s="11">
        <v>99696159.396825403</v>
      </c>
      <c r="J136" s="11"/>
      <c r="K136" s="11"/>
      <c r="L136" s="11" t="s">
        <v>1544</v>
      </c>
      <c r="M136" s="11">
        <v>0</v>
      </c>
      <c r="N136" s="11"/>
      <c r="O136" s="11"/>
      <c r="P136" s="18"/>
      <c r="R136" s="17">
        <v>275</v>
      </c>
      <c r="S136" s="11">
        <v>26109870111</v>
      </c>
      <c r="T136" s="11">
        <v>46141982306</v>
      </c>
      <c r="U136" s="11">
        <v>81564910587</v>
      </c>
      <c r="V136" s="11">
        <v>51272254335</v>
      </c>
      <c r="W136" s="11">
        <v>16212702292</v>
      </c>
      <c r="X136" s="11"/>
      <c r="Y136" s="11">
        <v>366230388.10714287</v>
      </c>
      <c r="Z136" s="11"/>
      <c r="AA136" s="11"/>
      <c r="AB136" s="11" t="s">
        <v>1544</v>
      </c>
      <c r="AC136" s="11">
        <v>0</v>
      </c>
      <c r="AD136" s="11"/>
      <c r="AE136" s="11"/>
      <c r="AF136" s="18"/>
      <c r="AH136" s="17">
        <v>275</v>
      </c>
      <c r="AI136" s="11">
        <v>4628369119</v>
      </c>
      <c r="AJ136" s="11">
        <v>41560149875</v>
      </c>
      <c r="AK136" s="11">
        <v>36602070481</v>
      </c>
      <c r="AL136" s="11">
        <v>27596863158</v>
      </c>
      <c r="AM136" s="11">
        <v>11573092739</v>
      </c>
      <c r="AN136" s="11"/>
      <c r="AO136" s="11">
        <v>126591115.40366973</v>
      </c>
      <c r="AP136" s="11"/>
      <c r="AQ136" s="11"/>
      <c r="AR136" s="11" t="s">
        <v>1544</v>
      </c>
      <c r="AS136" s="11">
        <v>5.5550458715596331</v>
      </c>
      <c r="AT136" s="11"/>
      <c r="AU136" s="11"/>
      <c r="AV136" s="18"/>
    </row>
    <row r="137" spans="2:48">
      <c r="B137" s="17">
        <v>285</v>
      </c>
      <c r="C137" s="11">
        <v>5268274067</v>
      </c>
      <c r="D137" s="11">
        <v>25557430715</v>
      </c>
      <c r="E137" s="11">
        <v>888652435</v>
      </c>
      <c r="F137" s="11">
        <v>10571452406</v>
      </c>
      <c r="G137" s="11">
        <v>7598901912</v>
      </c>
      <c r="H137" s="11"/>
      <c r="I137" s="11">
        <v>83900415.920634925</v>
      </c>
      <c r="J137" s="11"/>
      <c r="K137" s="11"/>
      <c r="L137" s="11" t="s">
        <v>1545</v>
      </c>
      <c r="M137" s="11">
        <v>0</v>
      </c>
      <c r="N137" s="11"/>
      <c r="O137" s="11"/>
      <c r="P137" s="18"/>
      <c r="R137" s="17">
        <v>285</v>
      </c>
      <c r="S137" s="11">
        <v>41639693100</v>
      </c>
      <c r="T137" s="11">
        <v>43796057115</v>
      </c>
      <c r="U137" s="11">
        <v>77024087264</v>
      </c>
      <c r="V137" s="11">
        <v>54153279160</v>
      </c>
      <c r="W137" s="11">
        <v>11452334172</v>
      </c>
      <c r="X137" s="11"/>
      <c r="Y137" s="11">
        <v>386809136.85714287</v>
      </c>
      <c r="Z137" s="11"/>
      <c r="AA137" s="11"/>
      <c r="AB137" s="11" t="s">
        <v>1545</v>
      </c>
      <c r="AC137" s="11">
        <v>0</v>
      </c>
      <c r="AD137" s="11"/>
      <c r="AE137" s="11"/>
      <c r="AF137" s="18"/>
      <c r="AH137" s="17">
        <v>285</v>
      </c>
      <c r="AI137" s="11">
        <v>292745544</v>
      </c>
      <c r="AJ137" s="11">
        <v>23449603044</v>
      </c>
      <c r="AK137" s="11">
        <v>41314799027</v>
      </c>
      <c r="AL137" s="11">
        <v>21685715872</v>
      </c>
      <c r="AM137" s="11">
        <v>11874843037</v>
      </c>
      <c r="AN137" s="11"/>
      <c r="AO137" s="11">
        <v>99475760.880733952</v>
      </c>
      <c r="AP137" s="11"/>
      <c r="AQ137" s="11"/>
      <c r="AR137" s="11" t="s">
        <v>1545</v>
      </c>
      <c r="AS137" s="11">
        <v>4.5871559633027525E-3</v>
      </c>
      <c r="AT137" s="11"/>
      <c r="AU137" s="11"/>
      <c r="AV137" s="18"/>
    </row>
    <row r="138" spans="2:48">
      <c r="B138" s="17">
        <v>295</v>
      </c>
      <c r="C138" s="11">
        <v>5544630506</v>
      </c>
      <c r="D138" s="11">
        <v>10726995976</v>
      </c>
      <c r="E138" s="11">
        <v>1123014111</v>
      </c>
      <c r="F138" s="11">
        <v>5798213531</v>
      </c>
      <c r="G138" s="11">
        <v>2775328520</v>
      </c>
      <c r="H138" s="11"/>
      <c r="I138" s="11">
        <v>46017567.706349209</v>
      </c>
      <c r="J138" s="11"/>
      <c r="K138" s="11"/>
      <c r="L138" s="11" t="s">
        <v>1546</v>
      </c>
      <c r="M138" s="11">
        <v>0</v>
      </c>
      <c r="N138" s="11"/>
      <c r="O138" s="11"/>
      <c r="P138" s="18"/>
      <c r="R138" s="17">
        <v>295</v>
      </c>
      <c r="S138" s="11">
        <v>96622344019</v>
      </c>
      <c r="T138" s="11">
        <v>40976305699</v>
      </c>
      <c r="U138" s="11">
        <v>59379665975</v>
      </c>
      <c r="V138" s="11">
        <v>65659438564</v>
      </c>
      <c r="W138" s="11">
        <v>16367621014</v>
      </c>
      <c r="X138" s="11"/>
      <c r="Y138" s="11">
        <v>468995989.74285716</v>
      </c>
      <c r="Z138" s="11"/>
      <c r="AA138" s="11"/>
      <c r="AB138" s="11" t="s">
        <v>1546</v>
      </c>
      <c r="AC138" s="11">
        <v>0</v>
      </c>
      <c r="AD138" s="11"/>
      <c r="AE138" s="11"/>
      <c r="AF138" s="18"/>
      <c r="AH138" s="17">
        <v>295</v>
      </c>
      <c r="AI138" s="11">
        <v>25265472</v>
      </c>
      <c r="AJ138" s="11">
        <v>14334621770</v>
      </c>
      <c r="AK138" s="11">
        <v>41189396796</v>
      </c>
      <c r="AL138" s="11">
        <v>18516428013</v>
      </c>
      <c r="AM138" s="11">
        <v>12065613046</v>
      </c>
      <c r="AN138" s="11"/>
      <c r="AO138" s="11">
        <v>84937743.17889908</v>
      </c>
      <c r="AP138" s="11"/>
      <c r="AQ138" s="11"/>
      <c r="AR138" s="11" t="s">
        <v>1546</v>
      </c>
      <c r="AS138" s="11">
        <v>0</v>
      </c>
      <c r="AT138" s="11"/>
      <c r="AU138" s="11"/>
      <c r="AV138" s="18"/>
    </row>
    <row r="139" spans="2:48">
      <c r="B139" s="17">
        <v>305</v>
      </c>
      <c r="C139" s="11">
        <v>6535672530</v>
      </c>
      <c r="D139" s="11">
        <v>2914405147</v>
      </c>
      <c r="E139" s="11">
        <v>2073818031</v>
      </c>
      <c r="F139" s="11">
        <v>3841298569</v>
      </c>
      <c r="G139" s="11">
        <v>1368866314</v>
      </c>
      <c r="H139" s="11"/>
      <c r="I139" s="11">
        <v>30486496.579365078</v>
      </c>
      <c r="J139" s="11"/>
      <c r="K139" s="11"/>
      <c r="L139" s="11" t="s">
        <v>1547</v>
      </c>
      <c r="M139" s="11">
        <v>0</v>
      </c>
      <c r="N139" s="11"/>
      <c r="O139" s="11"/>
      <c r="P139" s="18"/>
      <c r="R139" s="17">
        <v>305</v>
      </c>
      <c r="S139" s="11">
        <v>180446006791</v>
      </c>
      <c r="T139" s="11">
        <v>35850906415</v>
      </c>
      <c r="U139" s="11">
        <v>47294053735</v>
      </c>
      <c r="V139" s="11">
        <v>87863655647</v>
      </c>
      <c r="W139" s="11">
        <v>46408889999</v>
      </c>
      <c r="X139" s="11"/>
      <c r="Y139" s="11">
        <v>627597540.33571434</v>
      </c>
      <c r="Z139" s="11"/>
      <c r="AA139" s="11"/>
      <c r="AB139" s="11" t="s">
        <v>1547</v>
      </c>
      <c r="AC139" s="11">
        <v>0</v>
      </c>
      <c r="AD139" s="11"/>
      <c r="AE139" s="11"/>
      <c r="AF139" s="18"/>
      <c r="AH139" s="17">
        <v>305</v>
      </c>
      <c r="AI139" s="11">
        <v>6163304</v>
      </c>
      <c r="AJ139" s="11">
        <v>10135053287</v>
      </c>
      <c r="AK139" s="11">
        <v>33809748373</v>
      </c>
      <c r="AL139" s="11">
        <v>14650321655</v>
      </c>
      <c r="AM139" s="11">
        <v>10016009305</v>
      </c>
      <c r="AN139" s="11"/>
      <c r="AO139" s="11">
        <v>67203310.344036698</v>
      </c>
      <c r="AP139" s="11"/>
      <c r="AQ139" s="11"/>
      <c r="AR139" s="11" t="s">
        <v>1547</v>
      </c>
      <c r="AS139" s="11">
        <v>0</v>
      </c>
      <c r="AT139" s="11"/>
      <c r="AU139" s="11"/>
      <c r="AV139" s="18"/>
    </row>
    <row r="140" spans="2:48">
      <c r="B140" s="17">
        <v>315</v>
      </c>
      <c r="C140" s="11">
        <v>8124868508</v>
      </c>
      <c r="D140" s="11">
        <v>829136357</v>
      </c>
      <c r="E140" s="11">
        <v>4696130600</v>
      </c>
      <c r="F140" s="11">
        <v>4550045155</v>
      </c>
      <c r="G140" s="11">
        <v>2107362698</v>
      </c>
      <c r="H140" s="11"/>
      <c r="I140" s="11">
        <v>36111469.484126985</v>
      </c>
      <c r="J140" s="11"/>
      <c r="K140" s="11"/>
      <c r="L140" s="11" t="s">
        <v>1548</v>
      </c>
      <c r="M140" s="11">
        <v>0</v>
      </c>
      <c r="N140" s="11"/>
      <c r="O140" s="11"/>
      <c r="P140" s="18"/>
      <c r="R140" s="17">
        <v>315</v>
      </c>
      <c r="S140" s="11">
        <v>156124767565</v>
      </c>
      <c r="T140" s="11">
        <v>28611470045</v>
      </c>
      <c r="U140" s="11">
        <v>44763389394</v>
      </c>
      <c r="V140" s="11">
        <v>76499875668</v>
      </c>
      <c r="W140" s="11">
        <v>40084550980</v>
      </c>
      <c r="X140" s="11"/>
      <c r="Y140" s="11">
        <v>546427683.34285712</v>
      </c>
      <c r="Z140" s="11"/>
      <c r="AA140" s="11"/>
      <c r="AB140" s="11" t="s">
        <v>1548</v>
      </c>
      <c r="AC140" s="11">
        <v>0</v>
      </c>
      <c r="AD140" s="11"/>
      <c r="AE140" s="11"/>
      <c r="AF140" s="18"/>
      <c r="AH140" s="17">
        <v>315</v>
      </c>
      <c r="AI140" s="11">
        <v>6476611</v>
      </c>
      <c r="AJ140" s="11">
        <v>8716567177</v>
      </c>
      <c r="AK140" s="11">
        <v>22104128881</v>
      </c>
      <c r="AL140" s="11">
        <v>10275724223</v>
      </c>
      <c r="AM140" s="11">
        <v>6426502081</v>
      </c>
      <c r="AN140" s="11"/>
      <c r="AO140" s="11">
        <v>47136349.646788992</v>
      </c>
      <c r="AP140" s="11"/>
      <c r="AQ140" s="11"/>
      <c r="AR140" s="11" t="s">
        <v>1548</v>
      </c>
      <c r="AS140" s="11">
        <v>0</v>
      </c>
      <c r="AT140" s="11"/>
      <c r="AU140" s="11"/>
      <c r="AV140" s="18"/>
    </row>
    <row r="141" spans="2:48">
      <c r="B141" s="17">
        <v>325</v>
      </c>
      <c r="C141" s="11">
        <v>9714191993</v>
      </c>
      <c r="D141" s="11">
        <v>408838906</v>
      </c>
      <c r="E141" s="11">
        <v>10817625859</v>
      </c>
      <c r="F141" s="11">
        <v>6980218920</v>
      </c>
      <c r="G141" s="11">
        <v>3301094164</v>
      </c>
      <c r="H141" s="11"/>
      <c r="I141" s="11">
        <v>55398562.857142858</v>
      </c>
      <c r="J141" s="11"/>
      <c r="K141" s="11"/>
      <c r="L141" s="11" t="s">
        <v>1549</v>
      </c>
      <c r="M141" s="11">
        <v>0</v>
      </c>
      <c r="N141" s="11"/>
      <c r="O141" s="11"/>
      <c r="P141" s="18"/>
      <c r="R141" s="17">
        <v>325</v>
      </c>
      <c r="S141" s="11">
        <v>43654165800</v>
      </c>
      <c r="T141" s="11">
        <v>21135112661</v>
      </c>
      <c r="U141" s="11">
        <v>50612697004</v>
      </c>
      <c r="V141" s="11">
        <v>38467325155</v>
      </c>
      <c r="W141" s="11">
        <v>8895869483</v>
      </c>
      <c r="X141" s="11"/>
      <c r="Y141" s="11">
        <v>274766608.25</v>
      </c>
      <c r="Z141" s="11"/>
      <c r="AA141" s="11"/>
      <c r="AB141" s="11" t="s">
        <v>1549</v>
      </c>
      <c r="AC141" s="11">
        <v>0</v>
      </c>
      <c r="AD141" s="11"/>
      <c r="AE141" s="11"/>
      <c r="AF141" s="18"/>
      <c r="AH141" s="17">
        <v>325</v>
      </c>
      <c r="AI141" s="11">
        <v>27562994</v>
      </c>
      <c r="AJ141" s="11">
        <v>9280365695</v>
      </c>
      <c r="AK141" s="11">
        <v>11454562703</v>
      </c>
      <c r="AL141" s="11">
        <v>6920830464</v>
      </c>
      <c r="AM141" s="11">
        <v>3503314405</v>
      </c>
      <c r="AN141" s="11"/>
      <c r="AO141" s="11">
        <v>31746928.733944952</v>
      </c>
      <c r="AP141" s="11"/>
      <c r="AQ141" s="11"/>
      <c r="AR141" s="11" t="s">
        <v>1549</v>
      </c>
      <c r="AS141" s="11">
        <v>0</v>
      </c>
      <c r="AT141" s="11"/>
      <c r="AU141" s="11"/>
      <c r="AV141" s="18"/>
    </row>
    <row r="142" spans="2:48">
      <c r="B142" s="17">
        <v>335</v>
      </c>
      <c r="C142" s="11">
        <v>10153646337</v>
      </c>
      <c r="D142" s="11">
        <v>460341895</v>
      </c>
      <c r="E142" s="11">
        <v>21324916516</v>
      </c>
      <c r="F142" s="11">
        <v>10646301583</v>
      </c>
      <c r="G142" s="11">
        <v>6028118845</v>
      </c>
      <c r="H142" s="11"/>
      <c r="I142" s="11">
        <v>84494457.007936507</v>
      </c>
      <c r="J142" s="11"/>
      <c r="K142" s="11"/>
      <c r="L142" s="11" t="s">
        <v>1550</v>
      </c>
      <c r="M142" s="11">
        <v>0</v>
      </c>
      <c r="N142" s="11"/>
      <c r="O142" s="11"/>
      <c r="P142" s="18"/>
      <c r="R142" s="17">
        <v>335</v>
      </c>
      <c r="S142" s="11">
        <v>3339845389</v>
      </c>
      <c r="T142" s="11">
        <v>15233420729</v>
      </c>
      <c r="U142" s="11">
        <v>61617531342</v>
      </c>
      <c r="V142" s="11">
        <v>26730265820</v>
      </c>
      <c r="W142" s="11">
        <v>17778313149</v>
      </c>
      <c r="X142" s="11"/>
      <c r="Y142" s="11">
        <v>190930470.14285713</v>
      </c>
      <c r="Z142" s="11"/>
      <c r="AA142" s="11"/>
      <c r="AB142" s="11" t="s">
        <v>1550</v>
      </c>
      <c r="AC142" s="11">
        <v>0</v>
      </c>
      <c r="AD142" s="11"/>
      <c r="AE142" s="11"/>
      <c r="AF142" s="18"/>
      <c r="AH142" s="17">
        <v>335</v>
      </c>
      <c r="AI142" s="11">
        <v>288917349</v>
      </c>
      <c r="AJ142" s="11">
        <v>11778479962</v>
      </c>
      <c r="AK142" s="11">
        <v>4776153839</v>
      </c>
      <c r="AL142" s="11">
        <v>5614517050</v>
      </c>
      <c r="AM142" s="11">
        <v>3343134852</v>
      </c>
      <c r="AN142" s="11"/>
      <c r="AO142" s="11">
        <v>25754665.366972476</v>
      </c>
      <c r="AP142" s="11"/>
      <c r="AQ142" s="11"/>
      <c r="AR142" s="11" t="s">
        <v>1550</v>
      </c>
      <c r="AS142" s="11">
        <v>0</v>
      </c>
      <c r="AT142" s="11"/>
      <c r="AU142" s="11"/>
      <c r="AV142" s="18"/>
    </row>
    <row r="143" spans="2:48">
      <c r="B143" s="17">
        <v>345</v>
      </c>
      <c r="C143" s="11">
        <v>8382252295</v>
      </c>
      <c r="D143" s="11">
        <v>1085081865</v>
      </c>
      <c r="E143" s="11">
        <v>31258510328</v>
      </c>
      <c r="F143" s="11">
        <v>13575281496</v>
      </c>
      <c r="G143" s="11">
        <v>9089088889</v>
      </c>
      <c r="H143" s="11"/>
      <c r="I143" s="11">
        <v>107740329.33333333</v>
      </c>
      <c r="J143" s="11"/>
      <c r="K143" s="11"/>
      <c r="L143" s="11" t="s">
        <v>1551</v>
      </c>
      <c r="M143" s="11">
        <v>0</v>
      </c>
      <c r="N143" s="11"/>
      <c r="O143" s="11"/>
      <c r="P143" s="18"/>
      <c r="R143" s="17">
        <v>345</v>
      </c>
      <c r="S143" s="11">
        <v>68252372</v>
      </c>
      <c r="T143" s="11">
        <v>11560937306</v>
      </c>
      <c r="U143" s="11">
        <v>68703373579</v>
      </c>
      <c r="V143" s="11">
        <v>26777521086</v>
      </c>
      <c r="W143" s="11">
        <v>21223833162</v>
      </c>
      <c r="X143" s="11"/>
      <c r="Y143" s="11">
        <v>191268007.75714287</v>
      </c>
      <c r="Z143" s="11"/>
      <c r="AA143" s="11"/>
      <c r="AB143" s="11" t="s">
        <v>1551</v>
      </c>
      <c r="AC143" s="11">
        <v>0</v>
      </c>
      <c r="AD143" s="11"/>
      <c r="AE143" s="11"/>
      <c r="AF143" s="18"/>
      <c r="AH143" s="17">
        <v>345</v>
      </c>
      <c r="AI143" s="11">
        <v>3658756083</v>
      </c>
      <c r="AJ143" s="11">
        <v>16212973692</v>
      </c>
      <c r="AK143" s="11">
        <v>1649604642</v>
      </c>
      <c r="AL143" s="11">
        <v>7173778139</v>
      </c>
      <c r="AM143" s="11">
        <v>4556660494</v>
      </c>
      <c r="AN143" s="11"/>
      <c r="AO143" s="11">
        <v>32907239.16972477</v>
      </c>
      <c r="AP143" s="11"/>
      <c r="AQ143" s="11"/>
      <c r="AR143" s="11" t="s">
        <v>1551</v>
      </c>
      <c r="AS143" s="11">
        <v>0</v>
      </c>
      <c r="AT143" s="11"/>
      <c r="AU143" s="11"/>
      <c r="AV143" s="18"/>
    </row>
    <row r="144" spans="2:48">
      <c r="B144" s="17">
        <v>355</v>
      </c>
      <c r="C144" s="11">
        <v>4803572631</v>
      </c>
      <c r="D144" s="11">
        <v>3655879927</v>
      </c>
      <c r="E144" s="11">
        <v>30794961809</v>
      </c>
      <c r="F144" s="11">
        <v>13084804789</v>
      </c>
      <c r="G144" s="11">
        <v>8861274285</v>
      </c>
      <c r="H144" s="11"/>
      <c r="I144" s="11">
        <v>103847657.05555555</v>
      </c>
      <c r="J144" s="11"/>
      <c r="K144" s="11"/>
      <c r="L144" s="11" t="s">
        <v>1552</v>
      </c>
      <c r="M144" s="11">
        <v>0</v>
      </c>
      <c r="N144" s="11"/>
      <c r="O144" s="11"/>
      <c r="P144" s="18"/>
      <c r="R144" s="17">
        <v>355</v>
      </c>
      <c r="S144" s="11">
        <v>399823</v>
      </c>
      <c r="T144" s="11">
        <v>9915720161</v>
      </c>
      <c r="U144" s="11">
        <v>59059442104</v>
      </c>
      <c r="V144" s="11">
        <v>22991854029</v>
      </c>
      <c r="W144" s="11">
        <v>18259532456</v>
      </c>
      <c r="X144" s="11"/>
      <c r="Y144" s="11">
        <v>164227528.77857143</v>
      </c>
      <c r="Z144" s="11"/>
      <c r="AA144" s="11"/>
      <c r="AB144" s="11" t="s">
        <v>1552</v>
      </c>
      <c r="AC144" s="11">
        <v>0</v>
      </c>
      <c r="AD144" s="11"/>
      <c r="AE144" s="11"/>
      <c r="AF144" s="18"/>
      <c r="AH144" s="17">
        <v>355</v>
      </c>
      <c r="AI144" s="11">
        <v>27869710499</v>
      </c>
      <c r="AJ144" s="11">
        <v>21344947746</v>
      </c>
      <c r="AK144" s="11">
        <v>490625695</v>
      </c>
      <c r="AL144" s="11">
        <v>16568427980</v>
      </c>
      <c r="AM144" s="11">
        <v>8256612037</v>
      </c>
      <c r="AN144" s="11"/>
      <c r="AO144" s="11">
        <v>76001963.211009175</v>
      </c>
      <c r="AP144" s="11"/>
      <c r="AQ144" s="11"/>
      <c r="AR144" s="11" t="s">
        <v>1552</v>
      </c>
      <c r="AS144" s="11">
        <v>0</v>
      </c>
      <c r="AT144" s="11"/>
      <c r="AU144" s="11"/>
      <c r="AV144" s="18"/>
    </row>
    <row r="145" spans="2:48">
      <c r="B145" s="17">
        <v>365</v>
      </c>
      <c r="C145" s="11">
        <v>1626896544</v>
      </c>
      <c r="D145" s="11">
        <v>11001169804</v>
      </c>
      <c r="E145" s="11">
        <v>18929369670</v>
      </c>
      <c r="F145" s="11">
        <v>10519145339</v>
      </c>
      <c r="G145" s="11">
        <v>5000605122</v>
      </c>
      <c r="H145" s="11"/>
      <c r="I145" s="11">
        <v>83485280.46825397</v>
      </c>
      <c r="J145" s="11"/>
      <c r="K145" s="11"/>
      <c r="L145" s="11" t="s">
        <v>1553</v>
      </c>
      <c r="M145" s="11">
        <v>0</v>
      </c>
      <c r="N145" s="11"/>
      <c r="O145" s="11"/>
      <c r="P145" s="18"/>
      <c r="R145" s="17">
        <v>365</v>
      </c>
      <c r="S145" s="11">
        <v>769</v>
      </c>
      <c r="T145" s="11">
        <v>9914201067</v>
      </c>
      <c r="U145" s="11">
        <v>33715811729</v>
      </c>
      <c r="V145" s="11">
        <v>14543337855</v>
      </c>
      <c r="W145" s="11">
        <v>10004343352</v>
      </c>
      <c r="X145" s="11"/>
      <c r="Y145" s="11">
        <v>103880984.67857143</v>
      </c>
      <c r="Z145" s="11"/>
      <c r="AA145" s="11"/>
      <c r="AB145" s="11" t="s">
        <v>1553</v>
      </c>
      <c r="AC145" s="11">
        <v>0</v>
      </c>
      <c r="AD145" s="11"/>
      <c r="AE145" s="11"/>
      <c r="AF145" s="18"/>
      <c r="AH145" s="17">
        <v>365</v>
      </c>
      <c r="AI145" s="11">
        <v>73735202869</v>
      </c>
      <c r="AJ145" s="11">
        <v>23798905934</v>
      </c>
      <c r="AK145" s="11">
        <v>131375242</v>
      </c>
      <c r="AL145" s="11">
        <v>32555161348</v>
      </c>
      <c r="AM145" s="11">
        <v>21693968954</v>
      </c>
      <c r="AN145" s="11"/>
      <c r="AO145" s="11">
        <v>149335602.51376146</v>
      </c>
      <c r="AP145" s="11"/>
      <c r="AQ145" s="11"/>
      <c r="AR145" s="11" t="s">
        <v>1553</v>
      </c>
      <c r="AS145" s="11">
        <v>0</v>
      </c>
      <c r="AT145" s="11"/>
      <c r="AU145" s="11"/>
      <c r="AV145" s="18"/>
    </row>
    <row r="146" spans="2:48">
      <c r="B146" s="17">
        <v>375</v>
      </c>
      <c r="C146" s="11">
        <v>276189707</v>
      </c>
      <c r="D146" s="11">
        <v>20644207661</v>
      </c>
      <c r="E146" s="11">
        <v>6687119518</v>
      </c>
      <c r="F146" s="11">
        <v>9202505629</v>
      </c>
      <c r="G146" s="11">
        <v>6012747966</v>
      </c>
      <c r="H146" s="11"/>
      <c r="I146" s="11">
        <v>73035758.960317463</v>
      </c>
      <c r="J146" s="11"/>
      <c r="K146" s="11"/>
      <c r="L146" s="11" t="s">
        <v>1554</v>
      </c>
      <c r="M146" s="11">
        <v>0</v>
      </c>
      <c r="N146" s="11"/>
      <c r="O146" s="11"/>
      <c r="P146" s="18"/>
      <c r="R146" s="17">
        <v>375</v>
      </c>
      <c r="S146" s="11">
        <v>0</v>
      </c>
      <c r="T146" s="11">
        <v>11230639094</v>
      </c>
      <c r="U146" s="11">
        <v>11493493472</v>
      </c>
      <c r="V146" s="11">
        <v>7574710856</v>
      </c>
      <c r="W146" s="11">
        <v>3788115473</v>
      </c>
      <c r="X146" s="11"/>
      <c r="Y146" s="11">
        <v>54105077.54285714</v>
      </c>
      <c r="Z146" s="11"/>
      <c r="AA146" s="11"/>
      <c r="AB146" s="11" t="s">
        <v>1554</v>
      </c>
      <c r="AC146" s="11">
        <v>0</v>
      </c>
      <c r="AD146" s="11"/>
      <c r="AE146" s="11"/>
      <c r="AF146" s="18"/>
      <c r="AH146" s="17">
        <v>375</v>
      </c>
      <c r="AI146" s="11">
        <v>47084599895</v>
      </c>
      <c r="AJ146" s="11">
        <v>20501171543</v>
      </c>
      <c r="AK146" s="11">
        <v>33135978</v>
      </c>
      <c r="AL146" s="11">
        <v>22539635805</v>
      </c>
      <c r="AM146" s="11">
        <v>13620775389</v>
      </c>
      <c r="AN146" s="11"/>
      <c r="AO146" s="11">
        <v>103392824.79357798</v>
      </c>
      <c r="AP146" s="11"/>
      <c r="AQ146" s="11"/>
      <c r="AR146" s="11" t="s">
        <v>1554</v>
      </c>
      <c r="AS146" s="11">
        <v>0</v>
      </c>
      <c r="AT146" s="11"/>
      <c r="AU146" s="11"/>
      <c r="AV146" s="18"/>
    </row>
    <row r="147" spans="2:48">
      <c r="B147" s="17">
        <v>385</v>
      </c>
      <c r="C147" s="11">
        <v>20783898</v>
      </c>
      <c r="D147" s="11">
        <v>20760720955</v>
      </c>
      <c r="E147" s="11">
        <v>1189810383</v>
      </c>
      <c r="F147" s="11">
        <v>7323771746</v>
      </c>
      <c r="G147" s="11">
        <v>6726944794</v>
      </c>
      <c r="H147" s="11"/>
      <c r="I147" s="11">
        <v>58125172.58730159</v>
      </c>
      <c r="J147" s="11"/>
      <c r="K147" s="11"/>
      <c r="L147" s="11" t="s">
        <v>1555</v>
      </c>
      <c r="M147" s="11">
        <v>0</v>
      </c>
      <c r="N147" s="11"/>
      <c r="O147" s="11"/>
      <c r="P147" s="18"/>
      <c r="R147" s="17">
        <v>385</v>
      </c>
      <c r="S147" s="11">
        <v>0</v>
      </c>
      <c r="T147" s="11">
        <v>13314632267</v>
      </c>
      <c r="U147" s="11">
        <v>2217075077</v>
      </c>
      <c r="V147" s="11">
        <v>5177235781</v>
      </c>
      <c r="W147" s="11">
        <v>4118728430</v>
      </c>
      <c r="X147" s="11"/>
      <c r="Y147" s="11">
        <v>36980255.578571431</v>
      </c>
      <c r="Z147" s="11"/>
      <c r="AA147" s="11"/>
      <c r="AB147" s="11" t="s">
        <v>1555</v>
      </c>
      <c r="AC147" s="11">
        <v>0</v>
      </c>
      <c r="AD147" s="11"/>
      <c r="AE147" s="11"/>
      <c r="AF147" s="18"/>
      <c r="AH147" s="17">
        <v>385</v>
      </c>
      <c r="AI147" s="11">
        <v>5978339304</v>
      </c>
      <c r="AJ147" s="11">
        <v>12966860854</v>
      </c>
      <c r="AK147" s="11">
        <v>8197865</v>
      </c>
      <c r="AL147" s="11">
        <v>6317799341</v>
      </c>
      <c r="AM147" s="11">
        <v>3744692309</v>
      </c>
      <c r="AN147" s="11"/>
      <c r="AO147" s="11">
        <v>28980730.922018349</v>
      </c>
      <c r="AP147" s="11"/>
      <c r="AQ147" s="11"/>
      <c r="AR147" s="11" t="s">
        <v>1555</v>
      </c>
      <c r="AS147" s="11">
        <v>0</v>
      </c>
      <c r="AT147" s="11"/>
      <c r="AU147" s="11"/>
      <c r="AV147" s="18"/>
    </row>
    <row r="148" spans="2:48">
      <c r="B148" s="17">
        <v>395</v>
      </c>
      <c r="C148" s="11">
        <v>664551</v>
      </c>
      <c r="D148" s="11">
        <v>11621437781</v>
      </c>
      <c r="E148" s="11">
        <v>86697993</v>
      </c>
      <c r="F148" s="11">
        <v>3902933442</v>
      </c>
      <c r="G148" s="11">
        <v>3859332082</v>
      </c>
      <c r="H148" s="11"/>
      <c r="I148" s="11">
        <v>30975662.238095239</v>
      </c>
      <c r="J148" s="11"/>
      <c r="K148" s="11"/>
      <c r="L148" s="11" t="s">
        <v>1556</v>
      </c>
      <c r="M148" s="11">
        <v>0</v>
      </c>
      <c r="N148" s="11"/>
      <c r="O148" s="11"/>
      <c r="P148" s="18"/>
      <c r="R148" s="17">
        <v>395</v>
      </c>
      <c r="S148" s="11">
        <v>0</v>
      </c>
      <c r="T148" s="11">
        <v>14927513273</v>
      </c>
      <c r="U148" s="11">
        <v>241918959</v>
      </c>
      <c r="V148" s="11">
        <v>5056477411</v>
      </c>
      <c r="W148" s="11">
        <v>4936011985</v>
      </c>
      <c r="X148" s="11"/>
      <c r="Y148" s="11">
        <v>36117695.79285714</v>
      </c>
      <c r="Z148" s="11"/>
      <c r="AA148" s="11"/>
      <c r="AB148" s="11" t="s">
        <v>1556</v>
      </c>
      <c r="AC148" s="11">
        <v>0</v>
      </c>
      <c r="AD148" s="11"/>
      <c r="AE148" s="11"/>
      <c r="AF148" s="18"/>
      <c r="AH148" s="17">
        <v>395</v>
      </c>
      <c r="AI148" s="11">
        <v>142998642</v>
      </c>
      <c r="AJ148" s="11">
        <v>5969513715</v>
      </c>
      <c r="AK148" s="11">
        <v>2052681</v>
      </c>
      <c r="AL148" s="11">
        <v>2038188346</v>
      </c>
      <c r="AM148" s="11">
        <v>1966083739</v>
      </c>
      <c r="AN148" s="11"/>
      <c r="AO148" s="11">
        <v>9349487.8256880734</v>
      </c>
      <c r="AP148" s="11"/>
      <c r="AQ148" s="11"/>
      <c r="AR148" s="11" t="s">
        <v>1556</v>
      </c>
      <c r="AS148" s="11">
        <v>0</v>
      </c>
      <c r="AT148" s="11"/>
      <c r="AU148" s="11"/>
      <c r="AV148" s="18"/>
    </row>
    <row r="149" spans="2:48">
      <c r="B149" s="17">
        <v>405</v>
      </c>
      <c r="C149" s="11">
        <v>9536</v>
      </c>
      <c r="D149" s="11">
        <v>4135962343</v>
      </c>
      <c r="E149" s="11">
        <v>1966877</v>
      </c>
      <c r="F149" s="11">
        <v>1379312919</v>
      </c>
      <c r="G149" s="11">
        <v>1378324828</v>
      </c>
      <c r="H149" s="11"/>
      <c r="I149" s="11">
        <v>10946927.928571429</v>
      </c>
      <c r="J149" s="11"/>
      <c r="K149" s="11"/>
      <c r="L149" s="11"/>
      <c r="M149" s="11"/>
      <c r="N149" s="11"/>
      <c r="O149" s="11"/>
      <c r="P149" s="18"/>
      <c r="R149" s="17">
        <v>405</v>
      </c>
      <c r="S149" s="11">
        <v>0</v>
      </c>
      <c r="T149" s="11">
        <v>14385279208</v>
      </c>
      <c r="U149" s="11">
        <v>15640700</v>
      </c>
      <c r="V149" s="11">
        <v>4800306636</v>
      </c>
      <c r="W149" s="11">
        <v>4792488413</v>
      </c>
      <c r="X149" s="11"/>
      <c r="Y149" s="11">
        <v>34287904.54285714</v>
      </c>
      <c r="Z149" s="11"/>
      <c r="AA149" s="11"/>
      <c r="AB149" s="11"/>
      <c r="AC149" s="11"/>
      <c r="AD149" s="11"/>
      <c r="AE149" s="11"/>
      <c r="AF149" s="18"/>
      <c r="AH149" s="17">
        <v>405</v>
      </c>
      <c r="AI149" s="11">
        <v>682262</v>
      </c>
      <c r="AJ149" s="11">
        <v>2065885213</v>
      </c>
      <c r="AK149" s="11">
        <v>530734</v>
      </c>
      <c r="AL149" s="11">
        <v>689032736</v>
      </c>
      <c r="AM149" s="11">
        <v>688426240</v>
      </c>
      <c r="AN149" s="11"/>
      <c r="AO149" s="11">
        <v>3160700.6238532108</v>
      </c>
      <c r="AP149" s="11"/>
      <c r="AQ149" s="11"/>
      <c r="AR149" s="11"/>
      <c r="AS149" s="11"/>
      <c r="AT149" s="11"/>
      <c r="AU149" s="11"/>
      <c r="AV149" s="18"/>
    </row>
    <row r="150" spans="2:48">
      <c r="B150" s="17">
        <v>415</v>
      </c>
      <c r="C150" s="11">
        <v>71</v>
      </c>
      <c r="D150" s="11">
        <v>1044484521</v>
      </c>
      <c r="E150" s="11">
        <v>10251</v>
      </c>
      <c r="F150" s="11">
        <v>348164948</v>
      </c>
      <c r="G150" s="11">
        <v>348159787</v>
      </c>
      <c r="H150" s="11"/>
      <c r="I150" s="11">
        <v>2763213.8730158731</v>
      </c>
      <c r="J150" s="11"/>
      <c r="K150" s="11"/>
      <c r="L150" s="11"/>
      <c r="M150" s="11"/>
      <c r="N150" s="11"/>
      <c r="O150" s="11"/>
      <c r="P150" s="18"/>
      <c r="R150" s="17">
        <v>415</v>
      </c>
      <c r="S150" s="11">
        <v>0</v>
      </c>
      <c r="T150" s="11">
        <v>11067036944</v>
      </c>
      <c r="U150" s="11">
        <v>648883</v>
      </c>
      <c r="V150" s="11">
        <v>3689228609</v>
      </c>
      <c r="W150" s="11">
        <v>3688904172</v>
      </c>
      <c r="X150" s="11"/>
      <c r="Y150" s="11">
        <v>26351632.921428572</v>
      </c>
      <c r="Z150" s="11"/>
      <c r="AA150" s="11"/>
      <c r="AB150" s="11"/>
      <c r="AC150" s="11"/>
      <c r="AD150" s="11"/>
      <c r="AE150" s="11"/>
      <c r="AF150" s="18"/>
      <c r="AH150" s="17">
        <v>415</v>
      </c>
      <c r="AI150" s="11">
        <v>751</v>
      </c>
      <c r="AJ150" s="11">
        <v>578552039</v>
      </c>
      <c r="AK150" s="11">
        <v>143074</v>
      </c>
      <c r="AL150" s="11">
        <v>192898622</v>
      </c>
      <c r="AM150" s="11">
        <v>192826713</v>
      </c>
      <c r="AN150" s="11"/>
      <c r="AO150" s="11">
        <v>884856.06422018353</v>
      </c>
      <c r="AP150" s="11"/>
      <c r="AQ150" s="11"/>
      <c r="AR150" s="11"/>
      <c r="AS150" s="11"/>
      <c r="AT150" s="11"/>
      <c r="AU150" s="11"/>
      <c r="AV150" s="18"/>
    </row>
    <row r="151" spans="2:48">
      <c r="B151" s="17">
        <v>425</v>
      </c>
      <c r="C151" s="11">
        <v>0</v>
      </c>
      <c r="D151" s="11">
        <v>186445434</v>
      </c>
      <c r="E151" s="11">
        <v>9</v>
      </c>
      <c r="F151" s="11">
        <v>62148481</v>
      </c>
      <c r="G151" s="11">
        <v>62148476</v>
      </c>
      <c r="H151" s="11"/>
      <c r="I151" s="11">
        <v>493241.91269841272</v>
      </c>
      <c r="J151" s="11"/>
      <c r="K151" s="11"/>
      <c r="L151" s="11"/>
      <c r="M151" s="11"/>
      <c r="N151" s="11"/>
      <c r="O151" s="11"/>
      <c r="P151" s="18"/>
      <c r="R151" s="17">
        <v>425</v>
      </c>
      <c r="S151" s="11">
        <v>0</v>
      </c>
      <c r="T151" s="11">
        <v>6474452246</v>
      </c>
      <c r="U151" s="11">
        <v>19002</v>
      </c>
      <c r="V151" s="11">
        <v>2158157083</v>
      </c>
      <c r="W151" s="11">
        <v>2158147582</v>
      </c>
      <c r="X151" s="11"/>
      <c r="Y151" s="11">
        <v>15415407.735714287</v>
      </c>
      <c r="Z151" s="11"/>
      <c r="AA151" s="11"/>
      <c r="AB151" s="11"/>
      <c r="AC151" s="11"/>
      <c r="AD151" s="11"/>
      <c r="AE151" s="11"/>
      <c r="AF151" s="18"/>
      <c r="AH151" s="17">
        <v>425</v>
      </c>
      <c r="AI151" s="11">
        <v>0</v>
      </c>
      <c r="AJ151" s="11">
        <v>147415005</v>
      </c>
      <c r="AK151" s="11">
        <v>40303</v>
      </c>
      <c r="AL151" s="11">
        <v>49151769</v>
      </c>
      <c r="AM151" s="11">
        <v>49131619</v>
      </c>
      <c r="AN151" s="11"/>
      <c r="AO151" s="11">
        <v>225466.83027522935</v>
      </c>
      <c r="AP151" s="11"/>
      <c r="AQ151" s="11"/>
      <c r="AR151" s="11"/>
      <c r="AS151" s="11"/>
      <c r="AT151" s="11"/>
      <c r="AU151" s="11"/>
      <c r="AV151" s="18"/>
    </row>
    <row r="152" spans="2:48">
      <c r="B152" s="17">
        <v>435</v>
      </c>
      <c r="C152" s="11">
        <v>0</v>
      </c>
      <c r="D152" s="11">
        <v>20285289</v>
      </c>
      <c r="E152" s="11">
        <v>0</v>
      </c>
      <c r="F152" s="11">
        <v>6761763</v>
      </c>
      <c r="G152" s="11">
        <v>6761763</v>
      </c>
      <c r="H152" s="11"/>
      <c r="I152" s="11">
        <v>53664.785714285717</v>
      </c>
      <c r="J152" s="11"/>
      <c r="K152" s="11"/>
      <c r="L152" s="11"/>
      <c r="M152" s="11"/>
      <c r="N152" s="11"/>
      <c r="O152" s="11"/>
      <c r="P152" s="18"/>
      <c r="R152" s="17">
        <v>435</v>
      </c>
      <c r="S152" s="11">
        <v>0</v>
      </c>
      <c r="T152" s="11">
        <v>2805542017</v>
      </c>
      <c r="U152" s="11">
        <v>431</v>
      </c>
      <c r="V152" s="11">
        <v>935180816</v>
      </c>
      <c r="W152" s="11">
        <v>935180601</v>
      </c>
      <c r="X152" s="11"/>
      <c r="Y152" s="11">
        <v>6679862.9714285713</v>
      </c>
      <c r="Z152" s="11"/>
      <c r="AA152" s="11"/>
      <c r="AB152" s="11"/>
      <c r="AC152" s="11"/>
      <c r="AD152" s="11"/>
      <c r="AE152" s="11"/>
      <c r="AF152" s="18"/>
      <c r="AH152" s="17">
        <v>435</v>
      </c>
      <c r="AI152" s="11">
        <v>0</v>
      </c>
      <c r="AJ152" s="11">
        <v>40063188</v>
      </c>
      <c r="AK152" s="11">
        <v>11842</v>
      </c>
      <c r="AL152" s="11">
        <v>13358343</v>
      </c>
      <c r="AM152" s="11">
        <v>13352423</v>
      </c>
      <c r="AN152" s="11"/>
      <c r="AO152" s="11">
        <v>61276.802752293581</v>
      </c>
      <c r="AP152" s="11"/>
      <c r="AQ152" s="11"/>
      <c r="AR152" s="11"/>
      <c r="AS152" s="11"/>
      <c r="AT152" s="11"/>
      <c r="AU152" s="11"/>
      <c r="AV152" s="18"/>
    </row>
    <row r="153" spans="2:48">
      <c r="B153" s="17">
        <v>445</v>
      </c>
      <c r="C153" s="11">
        <v>0</v>
      </c>
      <c r="D153" s="11">
        <v>1035346</v>
      </c>
      <c r="E153" s="11">
        <v>0</v>
      </c>
      <c r="F153" s="11">
        <v>345115</v>
      </c>
      <c r="G153" s="11">
        <v>345115</v>
      </c>
      <c r="H153" s="11"/>
      <c r="I153" s="11">
        <v>2739.0079365079364</v>
      </c>
      <c r="J153" s="11"/>
      <c r="K153" s="11"/>
      <c r="L153" s="11"/>
      <c r="M153" s="11"/>
      <c r="N153" s="11"/>
      <c r="O153" s="11"/>
      <c r="P153" s="18"/>
      <c r="R153" s="17">
        <v>445</v>
      </c>
      <c r="S153" s="11">
        <v>0</v>
      </c>
      <c r="T153" s="11">
        <v>892543567</v>
      </c>
      <c r="U153" s="11">
        <v>8</v>
      </c>
      <c r="V153" s="11">
        <v>297514525</v>
      </c>
      <c r="W153" s="11">
        <v>297514521</v>
      </c>
      <c r="X153" s="11"/>
      <c r="Y153" s="11">
        <v>2125103.75</v>
      </c>
      <c r="Z153" s="11"/>
      <c r="AA153" s="11"/>
      <c r="AB153" s="11"/>
      <c r="AC153" s="11"/>
      <c r="AD153" s="11"/>
      <c r="AE153" s="11"/>
      <c r="AF153" s="18"/>
      <c r="AH153" s="17">
        <v>445</v>
      </c>
      <c r="AI153" s="11">
        <v>0</v>
      </c>
      <c r="AJ153" s="11">
        <v>13968793</v>
      </c>
      <c r="AK153" s="11">
        <v>3618</v>
      </c>
      <c r="AL153" s="11">
        <v>4657470</v>
      </c>
      <c r="AM153" s="11">
        <v>4655661</v>
      </c>
      <c r="AN153" s="11"/>
      <c r="AO153" s="11">
        <v>21364.541284403669</v>
      </c>
      <c r="AP153" s="11"/>
      <c r="AQ153" s="11"/>
      <c r="AR153" s="11"/>
      <c r="AS153" s="11"/>
      <c r="AT153" s="11"/>
      <c r="AU153" s="11"/>
      <c r="AV153" s="18"/>
    </row>
    <row r="154" spans="2:48">
      <c r="B154" s="17">
        <v>455</v>
      </c>
      <c r="C154" s="11">
        <v>0</v>
      </c>
      <c r="D154" s="11">
        <v>18173</v>
      </c>
      <c r="E154" s="11">
        <v>0</v>
      </c>
      <c r="F154" s="11">
        <v>6058</v>
      </c>
      <c r="G154" s="11">
        <v>6058</v>
      </c>
      <c r="H154" s="11"/>
      <c r="I154" s="11">
        <v>48.079365079365083</v>
      </c>
      <c r="J154" s="11"/>
      <c r="K154" s="11"/>
      <c r="L154" s="11"/>
      <c r="M154" s="11"/>
      <c r="N154" s="11"/>
      <c r="O154" s="11"/>
      <c r="P154" s="18"/>
      <c r="R154" s="17">
        <v>455</v>
      </c>
      <c r="S154" s="11">
        <v>0</v>
      </c>
      <c r="T154" s="11">
        <v>209315494</v>
      </c>
      <c r="U154" s="11">
        <v>0</v>
      </c>
      <c r="V154" s="11">
        <v>69771832</v>
      </c>
      <c r="W154" s="11">
        <v>69771831</v>
      </c>
      <c r="X154" s="11"/>
      <c r="Y154" s="11">
        <v>498370.22857142857</v>
      </c>
      <c r="Z154" s="11"/>
      <c r="AA154" s="11"/>
      <c r="AB154" s="11"/>
      <c r="AC154" s="11"/>
      <c r="AD154" s="11"/>
      <c r="AE154" s="11"/>
      <c r="AF154" s="18"/>
      <c r="AH154" s="17">
        <v>455</v>
      </c>
      <c r="AI154" s="11">
        <v>0</v>
      </c>
      <c r="AJ154" s="11">
        <v>7412641</v>
      </c>
      <c r="AK154" s="11">
        <v>1145</v>
      </c>
      <c r="AL154" s="11">
        <v>2471262</v>
      </c>
      <c r="AM154" s="11">
        <v>2470689</v>
      </c>
      <c r="AN154" s="11"/>
      <c r="AO154" s="11">
        <v>11336.064220183487</v>
      </c>
      <c r="AP154" s="11"/>
      <c r="AQ154" s="11"/>
      <c r="AR154" s="11"/>
      <c r="AS154" s="11"/>
      <c r="AT154" s="11"/>
      <c r="AU154" s="11"/>
      <c r="AV154" s="18"/>
    </row>
    <row r="155" spans="2:48">
      <c r="B155" s="17">
        <v>465</v>
      </c>
      <c r="C155" s="11">
        <v>0</v>
      </c>
      <c r="D155" s="11">
        <v>82</v>
      </c>
      <c r="E155" s="11">
        <v>0</v>
      </c>
      <c r="F155" s="11">
        <v>27</v>
      </c>
      <c r="G155" s="11">
        <v>27</v>
      </c>
      <c r="H155" s="11"/>
      <c r="I155" s="11">
        <v>0.21428571428571427</v>
      </c>
      <c r="J155" s="11"/>
      <c r="K155" s="11"/>
      <c r="L155" s="11"/>
      <c r="M155" s="11"/>
      <c r="N155" s="11"/>
      <c r="O155" s="11"/>
      <c r="P155" s="18"/>
      <c r="R155" s="17">
        <v>465</v>
      </c>
      <c r="S155" s="11">
        <v>0</v>
      </c>
      <c r="T155" s="11">
        <v>36680836</v>
      </c>
      <c r="U155" s="11">
        <v>0</v>
      </c>
      <c r="V155" s="11">
        <v>12226945</v>
      </c>
      <c r="W155" s="11">
        <v>12226945</v>
      </c>
      <c r="X155" s="11"/>
      <c r="Y155" s="11">
        <v>87335.321428571435</v>
      </c>
      <c r="Z155" s="11"/>
      <c r="AA155" s="11"/>
      <c r="AB155" s="11"/>
      <c r="AC155" s="11"/>
      <c r="AD155" s="11"/>
      <c r="AE155" s="11"/>
      <c r="AF155" s="18"/>
      <c r="AH155" s="17">
        <v>465</v>
      </c>
      <c r="AI155" s="11">
        <v>0</v>
      </c>
      <c r="AJ155" s="11">
        <v>6629858</v>
      </c>
      <c r="AK155" s="11">
        <v>375</v>
      </c>
      <c r="AL155" s="11">
        <v>2210078</v>
      </c>
      <c r="AM155" s="11">
        <v>2209890</v>
      </c>
      <c r="AN155" s="11"/>
      <c r="AO155" s="11">
        <v>10137.972477064221</v>
      </c>
      <c r="AP155" s="11"/>
      <c r="AQ155" s="11"/>
      <c r="AR155" s="11"/>
      <c r="AS155" s="11"/>
      <c r="AT155" s="11"/>
      <c r="AU155" s="11"/>
      <c r="AV155" s="18"/>
    </row>
    <row r="156" spans="2:48">
      <c r="B156" s="17">
        <v>475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/>
      <c r="I156" s="11">
        <v>0</v>
      </c>
      <c r="J156" s="11"/>
      <c r="K156" s="11"/>
      <c r="L156" s="11"/>
      <c r="M156" s="11"/>
      <c r="N156" s="11"/>
      <c r="O156" s="11"/>
      <c r="P156" s="18"/>
      <c r="R156" s="17">
        <v>475</v>
      </c>
      <c r="S156" s="11">
        <v>0</v>
      </c>
      <c r="T156" s="11">
        <v>4905165</v>
      </c>
      <c r="U156" s="11">
        <v>0</v>
      </c>
      <c r="V156" s="11">
        <v>1635055</v>
      </c>
      <c r="W156" s="11">
        <v>1635055</v>
      </c>
      <c r="X156" s="11"/>
      <c r="Y156" s="11">
        <v>11678.964285714286</v>
      </c>
      <c r="Z156" s="11"/>
      <c r="AA156" s="11"/>
      <c r="AB156" s="11"/>
      <c r="AC156" s="11"/>
      <c r="AD156" s="11"/>
      <c r="AE156" s="11"/>
      <c r="AF156" s="18"/>
      <c r="AH156" s="17">
        <v>475</v>
      </c>
      <c r="AI156" s="11">
        <v>0</v>
      </c>
      <c r="AJ156" s="11">
        <v>9944749</v>
      </c>
      <c r="AK156" s="11">
        <v>126</v>
      </c>
      <c r="AL156" s="11">
        <v>3314958</v>
      </c>
      <c r="AM156" s="11">
        <v>3314895</v>
      </c>
      <c r="AN156" s="11"/>
      <c r="AO156" s="11">
        <v>15206.229357798165</v>
      </c>
      <c r="AP156" s="11"/>
      <c r="AQ156" s="11"/>
      <c r="AR156" s="11"/>
      <c r="AS156" s="11"/>
      <c r="AT156" s="11"/>
      <c r="AU156" s="11"/>
      <c r="AV156" s="18"/>
    </row>
    <row r="157" spans="2:48">
      <c r="B157" s="17">
        <v>485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/>
      <c r="I157" s="11">
        <v>0</v>
      </c>
      <c r="J157" s="11"/>
      <c r="K157" s="11"/>
      <c r="L157" s="11"/>
      <c r="M157" s="11"/>
      <c r="N157" s="11"/>
      <c r="O157" s="11"/>
      <c r="P157" s="18"/>
      <c r="R157" s="17">
        <v>485</v>
      </c>
      <c r="S157" s="11">
        <v>0</v>
      </c>
      <c r="T157" s="11">
        <v>514286</v>
      </c>
      <c r="U157" s="11">
        <v>0</v>
      </c>
      <c r="V157" s="11">
        <v>171429</v>
      </c>
      <c r="W157" s="11">
        <v>171429</v>
      </c>
      <c r="X157" s="11"/>
      <c r="Y157" s="11">
        <v>1224.4928571428572</v>
      </c>
      <c r="Z157" s="11"/>
      <c r="AA157" s="11"/>
      <c r="AB157" s="11"/>
      <c r="AC157" s="11"/>
      <c r="AD157" s="11"/>
      <c r="AE157" s="11"/>
      <c r="AF157" s="18"/>
      <c r="AH157" s="17">
        <v>485</v>
      </c>
      <c r="AI157" s="11">
        <v>0</v>
      </c>
      <c r="AJ157" s="11">
        <v>22546403</v>
      </c>
      <c r="AK157" s="11">
        <v>43</v>
      </c>
      <c r="AL157" s="11">
        <v>7515482</v>
      </c>
      <c r="AM157" s="11">
        <v>7515461</v>
      </c>
      <c r="AN157" s="11"/>
      <c r="AO157" s="11">
        <v>34474.688073394493</v>
      </c>
      <c r="AP157" s="11"/>
      <c r="AQ157" s="11"/>
      <c r="AR157" s="11"/>
      <c r="AS157" s="11"/>
      <c r="AT157" s="11"/>
      <c r="AU157" s="11"/>
      <c r="AV157" s="18"/>
    </row>
    <row r="158" spans="2:48">
      <c r="B158" s="17">
        <v>495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/>
      <c r="I158" s="11">
        <v>0</v>
      </c>
      <c r="J158" s="11"/>
      <c r="K158" s="11"/>
      <c r="L158" s="11"/>
      <c r="M158" s="11"/>
      <c r="N158" s="11"/>
      <c r="O158" s="11"/>
      <c r="P158" s="18"/>
      <c r="R158" s="17">
        <v>495</v>
      </c>
      <c r="S158" s="11">
        <v>0</v>
      </c>
      <c r="T158" s="11">
        <v>43668</v>
      </c>
      <c r="U158" s="11">
        <v>0</v>
      </c>
      <c r="V158" s="11">
        <v>14556</v>
      </c>
      <c r="W158" s="11">
        <v>14556</v>
      </c>
      <c r="X158" s="11"/>
      <c r="Y158" s="11">
        <v>103.97142857142858</v>
      </c>
      <c r="Z158" s="11"/>
      <c r="AA158" s="11"/>
      <c r="AB158" s="11"/>
      <c r="AC158" s="11"/>
      <c r="AD158" s="11"/>
      <c r="AE158" s="11"/>
      <c r="AF158" s="18"/>
      <c r="AH158" s="17">
        <v>495</v>
      </c>
      <c r="AI158" s="11">
        <v>0</v>
      </c>
      <c r="AJ158" s="11">
        <v>66070353</v>
      </c>
      <c r="AK158" s="11">
        <v>15</v>
      </c>
      <c r="AL158" s="11">
        <v>22023456</v>
      </c>
      <c r="AM158" s="11">
        <v>22023448</v>
      </c>
      <c r="AN158" s="11"/>
      <c r="AO158" s="11">
        <v>101025.02752293578</v>
      </c>
      <c r="AP158" s="11"/>
      <c r="AQ158" s="11"/>
      <c r="AR158" s="11"/>
      <c r="AS158" s="11"/>
      <c r="AT158" s="11"/>
      <c r="AU158" s="11"/>
      <c r="AV158" s="18"/>
    </row>
    <row r="159" spans="2:48">
      <c r="B159" s="17">
        <v>505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1"/>
      <c r="I159" s="11">
        <v>0</v>
      </c>
      <c r="J159" s="11"/>
      <c r="K159" s="11"/>
      <c r="L159" s="11"/>
      <c r="M159" s="11"/>
      <c r="N159" s="11"/>
      <c r="O159" s="11"/>
      <c r="P159" s="18"/>
      <c r="R159" s="17">
        <v>505</v>
      </c>
      <c r="S159" s="11">
        <v>0</v>
      </c>
      <c r="T159" s="11">
        <v>3116</v>
      </c>
      <c r="U159" s="11">
        <v>0</v>
      </c>
      <c r="V159" s="11">
        <v>1039</v>
      </c>
      <c r="W159" s="11">
        <v>1039</v>
      </c>
      <c r="X159" s="11"/>
      <c r="Y159" s="11">
        <v>7.4214285714285717</v>
      </c>
      <c r="Z159" s="11"/>
      <c r="AA159" s="11"/>
      <c r="AB159" s="11"/>
      <c r="AC159" s="11"/>
      <c r="AD159" s="11"/>
      <c r="AE159" s="11"/>
      <c r="AF159" s="18"/>
      <c r="AH159" s="17">
        <v>505</v>
      </c>
      <c r="AI159" s="11">
        <v>0</v>
      </c>
      <c r="AJ159" s="11">
        <v>213592629</v>
      </c>
      <c r="AK159" s="11">
        <v>5</v>
      </c>
      <c r="AL159" s="11">
        <v>71197545</v>
      </c>
      <c r="AM159" s="11">
        <v>71197542</v>
      </c>
      <c r="AN159" s="11"/>
      <c r="AO159" s="11">
        <v>326594.24311926606</v>
      </c>
      <c r="AP159" s="11"/>
      <c r="AQ159" s="11"/>
      <c r="AR159" s="11"/>
      <c r="AS159" s="11"/>
      <c r="AT159" s="11"/>
      <c r="AU159" s="11"/>
      <c r="AV159" s="18"/>
    </row>
    <row r="160" spans="2:48">
      <c r="B160" s="17">
        <v>515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/>
      <c r="I160" s="11">
        <v>0</v>
      </c>
      <c r="J160" s="11"/>
      <c r="K160" s="11"/>
      <c r="L160" s="11"/>
      <c r="M160" s="11"/>
      <c r="N160" s="11"/>
      <c r="O160" s="11"/>
      <c r="P160" s="18"/>
      <c r="R160" s="17">
        <v>515</v>
      </c>
      <c r="S160" s="11">
        <v>0</v>
      </c>
      <c r="T160" s="11">
        <v>195</v>
      </c>
      <c r="U160" s="11">
        <v>0</v>
      </c>
      <c r="V160" s="11">
        <v>65</v>
      </c>
      <c r="W160" s="11">
        <v>65</v>
      </c>
      <c r="X160" s="11"/>
      <c r="Y160" s="11">
        <v>0.4642857142857143</v>
      </c>
      <c r="Z160" s="11"/>
      <c r="AA160" s="11"/>
      <c r="AB160" s="11"/>
      <c r="AC160" s="11"/>
      <c r="AD160" s="11"/>
      <c r="AE160" s="11"/>
      <c r="AF160" s="18"/>
      <c r="AH160" s="17">
        <v>515</v>
      </c>
      <c r="AI160" s="11">
        <v>0</v>
      </c>
      <c r="AJ160" s="11">
        <v>668719198</v>
      </c>
      <c r="AK160" s="11">
        <v>2</v>
      </c>
      <c r="AL160" s="11">
        <v>222906400</v>
      </c>
      <c r="AM160" s="11">
        <v>222906399</v>
      </c>
      <c r="AN160" s="11"/>
      <c r="AO160" s="11">
        <v>1022506.4220183486</v>
      </c>
      <c r="AP160" s="11"/>
      <c r="AQ160" s="11"/>
      <c r="AR160" s="11"/>
      <c r="AS160" s="11"/>
      <c r="AT160" s="11"/>
      <c r="AU160" s="11"/>
      <c r="AV160" s="18"/>
    </row>
    <row r="161" spans="2:48">
      <c r="B161" s="17">
        <v>525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/>
      <c r="I161" s="11">
        <v>0</v>
      </c>
      <c r="J161" s="11"/>
      <c r="K161" s="11"/>
      <c r="L161" s="11"/>
      <c r="M161" s="11"/>
      <c r="N161" s="11"/>
      <c r="O161" s="11"/>
      <c r="P161" s="18"/>
      <c r="R161" s="17">
        <v>525</v>
      </c>
      <c r="S161" s="11">
        <v>0</v>
      </c>
      <c r="T161" s="11">
        <v>11</v>
      </c>
      <c r="U161" s="11">
        <v>0</v>
      </c>
      <c r="V161" s="11">
        <v>4</v>
      </c>
      <c r="W161" s="11">
        <v>4</v>
      </c>
      <c r="X161" s="11"/>
      <c r="Y161" s="11">
        <v>2.8571428571428571E-2</v>
      </c>
      <c r="Z161" s="11"/>
      <c r="AA161" s="11"/>
      <c r="AB161" s="11"/>
      <c r="AC161" s="11"/>
      <c r="AD161" s="11"/>
      <c r="AE161" s="11"/>
      <c r="AF161" s="18"/>
      <c r="AH161" s="17">
        <v>525</v>
      </c>
      <c r="AI161" s="11">
        <v>0</v>
      </c>
      <c r="AJ161" s="11">
        <v>1845998215</v>
      </c>
      <c r="AK161" s="11">
        <v>0</v>
      </c>
      <c r="AL161" s="11">
        <v>615332739</v>
      </c>
      <c r="AM161" s="11">
        <v>615332738</v>
      </c>
      <c r="AN161" s="11"/>
      <c r="AO161" s="11">
        <v>2822627.2431192659</v>
      </c>
      <c r="AP161" s="11"/>
      <c r="AQ161" s="11"/>
      <c r="AR161" s="11"/>
      <c r="AS161" s="11"/>
      <c r="AT161" s="11"/>
      <c r="AU161" s="11"/>
      <c r="AV161" s="18"/>
    </row>
    <row r="162" spans="2:48">
      <c r="B162" s="17">
        <v>535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/>
      <c r="I162" s="11">
        <v>0</v>
      </c>
      <c r="J162" s="11"/>
      <c r="K162" s="11"/>
      <c r="L162" s="11"/>
      <c r="M162" s="11"/>
      <c r="N162" s="11"/>
      <c r="O162" s="11"/>
      <c r="P162" s="18"/>
      <c r="R162" s="17">
        <v>535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/>
      <c r="Y162" s="11">
        <v>0</v>
      </c>
      <c r="Z162" s="11"/>
      <c r="AA162" s="11"/>
      <c r="AB162" s="11"/>
      <c r="AC162" s="11"/>
      <c r="AD162" s="11"/>
      <c r="AE162" s="11"/>
      <c r="AF162" s="18"/>
      <c r="AH162" s="17">
        <v>535</v>
      </c>
      <c r="AI162" s="11">
        <v>0</v>
      </c>
      <c r="AJ162" s="11">
        <v>4225371029</v>
      </c>
      <c r="AK162" s="11">
        <v>0</v>
      </c>
      <c r="AL162" s="11">
        <v>1408457010</v>
      </c>
      <c r="AM162" s="11">
        <v>1408457010</v>
      </c>
      <c r="AN162" s="11"/>
      <c r="AO162" s="11">
        <v>6460811.9724770645</v>
      </c>
      <c r="AP162" s="11"/>
      <c r="AQ162" s="11"/>
      <c r="AR162" s="11"/>
      <c r="AS162" s="11"/>
      <c r="AT162" s="11"/>
      <c r="AU162" s="11"/>
      <c r="AV162" s="18"/>
    </row>
    <row r="163" spans="2:48">
      <c r="B163" s="17">
        <v>545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/>
      <c r="I163" s="11">
        <v>0</v>
      </c>
      <c r="J163" s="11"/>
      <c r="K163" s="11"/>
      <c r="L163" s="11"/>
      <c r="M163" s="11"/>
      <c r="N163" s="11"/>
      <c r="O163" s="11"/>
      <c r="P163" s="18"/>
      <c r="R163" s="17">
        <v>545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/>
      <c r="Y163" s="11">
        <v>0</v>
      </c>
      <c r="Z163" s="11"/>
      <c r="AA163" s="11"/>
      <c r="AB163" s="11"/>
      <c r="AC163" s="11"/>
      <c r="AD163" s="11"/>
      <c r="AE163" s="11"/>
      <c r="AF163" s="18"/>
      <c r="AH163" s="17">
        <v>545</v>
      </c>
      <c r="AI163" s="11">
        <v>0</v>
      </c>
      <c r="AJ163" s="11">
        <v>7728649622</v>
      </c>
      <c r="AK163" s="11">
        <v>0</v>
      </c>
      <c r="AL163" s="11">
        <v>2576216541</v>
      </c>
      <c r="AM163" s="11">
        <v>2576216541</v>
      </c>
      <c r="AN163" s="11"/>
      <c r="AO163" s="11">
        <v>11817507.068807339</v>
      </c>
      <c r="AP163" s="11"/>
      <c r="AQ163" s="11"/>
      <c r="AR163" s="11"/>
      <c r="AS163" s="11"/>
      <c r="AT163" s="11"/>
      <c r="AU163" s="11"/>
      <c r="AV163" s="18"/>
    </row>
    <row r="164" spans="2:48">
      <c r="B164" s="17">
        <v>555</v>
      </c>
      <c r="C164" s="11">
        <v>0</v>
      </c>
      <c r="D164" s="11">
        <v>0</v>
      </c>
      <c r="E164" s="11">
        <v>0</v>
      </c>
      <c r="F164" s="11">
        <v>0</v>
      </c>
      <c r="G164" s="11">
        <v>0</v>
      </c>
      <c r="H164" s="11"/>
      <c r="I164" s="11">
        <v>0</v>
      </c>
      <c r="J164" s="11"/>
      <c r="K164" s="11"/>
      <c r="L164" s="11"/>
      <c r="M164" s="11"/>
      <c r="N164" s="11"/>
      <c r="O164" s="11"/>
      <c r="P164" s="18"/>
      <c r="R164" s="17">
        <v>555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/>
      <c r="Y164" s="11">
        <v>0</v>
      </c>
      <c r="Z164" s="11"/>
      <c r="AA164" s="11"/>
      <c r="AB164" s="11"/>
      <c r="AC164" s="11"/>
      <c r="AD164" s="11"/>
      <c r="AE164" s="11"/>
      <c r="AF164" s="18"/>
      <c r="AH164" s="17">
        <v>555</v>
      </c>
      <c r="AI164" s="11">
        <v>0</v>
      </c>
      <c r="AJ164" s="11">
        <v>11075178962</v>
      </c>
      <c r="AK164" s="11">
        <v>0</v>
      </c>
      <c r="AL164" s="11">
        <v>3691726321</v>
      </c>
      <c r="AM164" s="11">
        <v>3691726321</v>
      </c>
      <c r="AN164" s="11"/>
      <c r="AO164" s="11">
        <v>16934524.408256881</v>
      </c>
      <c r="AP164" s="11"/>
      <c r="AQ164" s="11"/>
      <c r="AR164" s="11"/>
      <c r="AS164" s="11"/>
      <c r="AT164" s="11"/>
      <c r="AU164" s="11"/>
      <c r="AV164" s="18"/>
    </row>
    <row r="165" spans="2:48">
      <c r="B165" s="17">
        <v>565</v>
      </c>
      <c r="C165" s="11">
        <v>0</v>
      </c>
      <c r="D165" s="11">
        <v>0</v>
      </c>
      <c r="E165" s="11">
        <v>0</v>
      </c>
      <c r="F165" s="11">
        <v>0</v>
      </c>
      <c r="G165" s="11">
        <v>0</v>
      </c>
      <c r="H165" s="11"/>
      <c r="I165" s="11">
        <v>0</v>
      </c>
      <c r="J165" s="11"/>
      <c r="K165" s="11"/>
      <c r="L165" s="11"/>
      <c r="M165" s="11"/>
      <c r="N165" s="11"/>
      <c r="O165" s="11"/>
      <c r="P165" s="18"/>
      <c r="R165" s="17">
        <v>565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/>
      <c r="Y165" s="11">
        <v>0</v>
      </c>
      <c r="Z165" s="11"/>
      <c r="AA165" s="11"/>
      <c r="AB165" s="11"/>
      <c r="AC165" s="11"/>
      <c r="AD165" s="11"/>
      <c r="AE165" s="11"/>
      <c r="AF165" s="18"/>
      <c r="AH165" s="17">
        <v>565</v>
      </c>
      <c r="AI165" s="11">
        <v>0</v>
      </c>
      <c r="AJ165" s="11">
        <v>12332373961</v>
      </c>
      <c r="AK165" s="11">
        <v>0</v>
      </c>
      <c r="AL165" s="11">
        <v>4110791320</v>
      </c>
      <c r="AM165" s="11">
        <v>4110791320</v>
      </c>
      <c r="AN165" s="11"/>
      <c r="AO165" s="11">
        <v>18856840.917431194</v>
      </c>
      <c r="AP165" s="11"/>
      <c r="AQ165" s="11"/>
      <c r="AR165" s="11"/>
      <c r="AS165" s="11"/>
      <c r="AT165" s="11"/>
      <c r="AU165" s="11"/>
      <c r="AV165" s="18"/>
    </row>
    <row r="166" spans="2:48">
      <c r="B166" s="17">
        <v>575</v>
      </c>
      <c r="C166" s="11">
        <v>0</v>
      </c>
      <c r="D166" s="11">
        <v>0</v>
      </c>
      <c r="E166" s="11">
        <v>0</v>
      </c>
      <c r="F166" s="11">
        <v>0</v>
      </c>
      <c r="G166" s="11">
        <v>0</v>
      </c>
      <c r="H166" s="11"/>
      <c r="I166" s="11">
        <v>0</v>
      </c>
      <c r="J166" s="11"/>
      <c r="K166" s="11"/>
      <c r="L166" s="11"/>
      <c r="M166" s="11"/>
      <c r="N166" s="11"/>
      <c r="O166" s="11"/>
      <c r="P166" s="18"/>
      <c r="R166" s="17">
        <v>575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/>
      <c r="Y166" s="11">
        <v>0</v>
      </c>
      <c r="Z166" s="11"/>
      <c r="AA166" s="11"/>
      <c r="AB166" s="11"/>
      <c r="AC166" s="11"/>
      <c r="AD166" s="11"/>
      <c r="AE166" s="11"/>
      <c r="AF166" s="18"/>
      <c r="AH166" s="17">
        <v>575</v>
      </c>
      <c r="AI166" s="11">
        <v>0</v>
      </c>
      <c r="AJ166" s="11">
        <v>10666726059</v>
      </c>
      <c r="AK166" s="11">
        <v>0</v>
      </c>
      <c r="AL166" s="11">
        <v>3555575353</v>
      </c>
      <c r="AM166" s="11">
        <v>3555575353</v>
      </c>
      <c r="AN166" s="11"/>
      <c r="AO166" s="11">
        <v>16309978.683486238</v>
      </c>
      <c r="AP166" s="11"/>
      <c r="AQ166" s="11"/>
      <c r="AR166" s="11"/>
      <c r="AS166" s="11"/>
      <c r="AT166" s="11"/>
      <c r="AU166" s="11"/>
      <c r="AV166" s="18"/>
    </row>
    <row r="167" spans="2:48">
      <c r="B167" s="17">
        <v>585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/>
      <c r="I167" s="11">
        <v>0</v>
      </c>
      <c r="J167" s="11"/>
      <c r="K167" s="11"/>
      <c r="L167" s="11"/>
      <c r="M167" s="11"/>
      <c r="N167" s="11"/>
      <c r="O167" s="11"/>
      <c r="P167" s="18"/>
      <c r="R167" s="17">
        <v>585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/>
      <c r="Y167" s="11">
        <v>0</v>
      </c>
      <c r="Z167" s="11"/>
      <c r="AA167" s="11"/>
      <c r="AB167" s="11"/>
      <c r="AC167" s="11"/>
      <c r="AD167" s="11"/>
      <c r="AE167" s="11"/>
      <c r="AF167" s="18"/>
      <c r="AH167" s="17">
        <v>585</v>
      </c>
      <c r="AI167" s="11">
        <v>0</v>
      </c>
      <c r="AJ167" s="11">
        <v>7202471666</v>
      </c>
      <c r="AK167" s="11">
        <v>0</v>
      </c>
      <c r="AL167" s="11">
        <v>2400823889</v>
      </c>
      <c r="AM167" s="11">
        <v>2400823889</v>
      </c>
      <c r="AN167" s="11"/>
      <c r="AO167" s="11">
        <v>11012953.619266056</v>
      </c>
      <c r="AP167" s="11"/>
      <c r="AQ167" s="11"/>
      <c r="AR167" s="11"/>
      <c r="AS167" s="11"/>
      <c r="AT167" s="11"/>
      <c r="AU167" s="11"/>
      <c r="AV167" s="18"/>
    </row>
    <row r="168" spans="2:48">
      <c r="B168" s="17">
        <v>595</v>
      </c>
      <c r="C168" s="11">
        <v>0</v>
      </c>
      <c r="D168" s="11">
        <v>0</v>
      </c>
      <c r="E168" s="11">
        <v>0</v>
      </c>
      <c r="F168" s="11">
        <v>0</v>
      </c>
      <c r="G168" s="11">
        <v>0</v>
      </c>
      <c r="H168" s="11"/>
      <c r="I168" s="11">
        <v>0</v>
      </c>
      <c r="J168" s="11"/>
      <c r="K168" s="11"/>
      <c r="L168" s="11"/>
      <c r="M168" s="11"/>
      <c r="N168" s="11"/>
      <c r="O168" s="11"/>
      <c r="P168" s="18"/>
      <c r="R168" s="17">
        <v>595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/>
      <c r="Y168" s="11">
        <v>0</v>
      </c>
      <c r="Z168" s="11"/>
      <c r="AA168" s="11"/>
      <c r="AB168" s="11"/>
      <c r="AC168" s="11"/>
      <c r="AD168" s="11"/>
      <c r="AE168" s="11"/>
      <c r="AF168" s="18"/>
      <c r="AH168" s="17">
        <v>595</v>
      </c>
      <c r="AI168" s="11">
        <v>0</v>
      </c>
      <c r="AJ168" s="11">
        <v>3830341569</v>
      </c>
      <c r="AK168" s="11">
        <v>0</v>
      </c>
      <c r="AL168" s="11">
        <v>1276780523</v>
      </c>
      <c r="AM168" s="11">
        <v>1276780523</v>
      </c>
      <c r="AN168" s="11"/>
      <c r="AO168" s="11">
        <v>5856791.3899082569</v>
      </c>
      <c r="AP168" s="11"/>
      <c r="AQ168" s="11"/>
      <c r="AR168" s="11"/>
      <c r="AS168" s="11"/>
      <c r="AT168" s="11"/>
      <c r="AU168" s="11"/>
      <c r="AV168" s="18"/>
    </row>
    <row r="169" spans="2:48">
      <c r="B169" s="17">
        <v>605</v>
      </c>
      <c r="C169" s="11">
        <v>0</v>
      </c>
      <c r="D169" s="11">
        <v>0</v>
      </c>
      <c r="E169" s="11">
        <v>0</v>
      </c>
      <c r="F169" s="11">
        <v>0</v>
      </c>
      <c r="G169" s="11">
        <v>0</v>
      </c>
      <c r="H169" s="11"/>
      <c r="I169" s="11">
        <v>0</v>
      </c>
      <c r="J169" s="11"/>
      <c r="K169" s="11"/>
      <c r="L169" s="11"/>
      <c r="M169" s="11"/>
      <c r="N169" s="11"/>
      <c r="O169" s="11"/>
      <c r="P169" s="18"/>
      <c r="R169" s="17">
        <v>605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/>
      <c r="Y169" s="11">
        <v>0</v>
      </c>
      <c r="Z169" s="11"/>
      <c r="AA169" s="11"/>
      <c r="AB169" s="11"/>
      <c r="AC169" s="11"/>
      <c r="AD169" s="11"/>
      <c r="AE169" s="11"/>
      <c r="AF169" s="18"/>
      <c r="AH169" s="17">
        <v>605</v>
      </c>
      <c r="AI169" s="11">
        <v>0</v>
      </c>
      <c r="AJ169" s="11">
        <v>1623183318</v>
      </c>
      <c r="AK169" s="11">
        <v>0</v>
      </c>
      <c r="AL169" s="11">
        <v>541061106</v>
      </c>
      <c r="AM169" s="11">
        <v>541061106</v>
      </c>
      <c r="AN169" s="11"/>
      <c r="AO169" s="11">
        <v>2481931.6788990824</v>
      </c>
      <c r="AP169" s="11"/>
      <c r="AQ169" s="11"/>
      <c r="AR169" s="11"/>
      <c r="AS169" s="11"/>
      <c r="AT169" s="11"/>
      <c r="AU169" s="11"/>
      <c r="AV169" s="18"/>
    </row>
    <row r="170" spans="2:48">
      <c r="B170" s="17">
        <v>615</v>
      </c>
      <c r="C170" s="11">
        <v>0</v>
      </c>
      <c r="D170" s="11">
        <v>0</v>
      </c>
      <c r="E170" s="11">
        <v>0</v>
      </c>
      <c r="F170" s="11">
        <v>0</v>
      </c>
      <c r="G170" s="11">
        <v>0</v>
      </c>
      <c r="H170" s="11"/>
      <c r="I170" s="11">
        <v>0</v>
      </c>
      <c r="J170" s="11"/>
      <c r="K170" s="11"/>
      <c r="L170" s="11"/>
      <c r="M170" s="11"/>
      <c r="N170" s="11"/>
      <c r="O170" s="11"/>
      <c r="P170" s="18"/>
      <c r="R170" s="17">
        <v>615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/>
      <c r="Y170" s="11">
        <v>0</v>
      </c>
      <c r="Z170" s="11"/>
      <c r="AA170" s="11"/>
      <c r="AB170" s="11"/>
      <c r="AC170" s="11"/>
      <c r="AD170" s="11"/>
      <c r="AE170" s="11"/>
      <c r="AF170" s="18"/>
      <c r="AH170" s="17">
        <v>615</v>
      </c>
      <c r="AI170" s="11">
        <v>0</v>
      </c>
      <c r="AJ170" s="11">
        <v>555751690</v>
      </c>
      <c r="AK170" s="11">
        <v>0</v>
      </c>
      <c r="AL170" s="11">
        <v>185250563</v>
      </c>
      <c r="AM170" s="11">
        <v>185250563</v>
      </c>
      <c r="AN170" s="11"/>
      <c r="AO170" s="11">
        <v>849773.22477064223</v>
      </c>
      <c r="AP170" s="11"/>
      <c r="AQ170" s="11"/>
      <c r="AR170" s="11"/>
      <c r="AS170" s="11"/>
      <c r="AT170" s="11"/>
      <c r="AU170" s="11"/>
      <c r="AV170" s="18"/>
    </row>
    <row r="171" spans="2:48">
      <c r="B171" s="17">
        <v>625</v>
      </c>
      <c r="C171" s="11">
        <v>0</v>
      </c>
      <c r="D171" s="11">
        <v>0</v>
      </c>
      <c r="E171" s="11">
        <v>0</v>
      </c>
      <c r="F171" s="11">
        <v>0</v>
      </c>
      <c r="G171" s="11">
        <v>0</v>
      </c>
      <c r="H171" s="11"/>
      <c r="I171" s="11">
        <v>0</v>
      </c>
      <c r="J171" s="11"/>
      <c r="K171" s="11"/>
      <c r="L171" s="11"/>
      <c r="M171" s="11"/>
      <c r="N171" s="11"/>
      <c r="O171" s="11"/>
      <c r="P171" s="18"/>
      <c r="R171" s="17">
        <v>625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/>
      <c r="Y171" s="11">
        <v>0</v>
      </c>
      <c r="Z171" s="11"/>
      <c r="AA171" s="11"/>
      <c r="AB171" s="11"/>
      <c r="AC171" s="11"/>
      <c r="AD171" s="11"/>
      <c r="AE171" s="11"/>
      <c r="AF171" s="18"/>
      <c r="AH171" s="17">
        <v>625</v>
      </c>
      <c r="AI171" s="11">
        <v>0</v>
      </c>
      <c r="AJ171" s="11">
        <v>156141317</v>
      </c>
      <c r="AK171" s="11">
        <v>0</v>
      </c>
      <c r="AL171" s="11">
        <v>52047106</v>
      </c>
      <c r="AM171" s="11">
        <v>52047106</v>
      </c>
      <c r="AN171" s="11"/>
      <c r="AO171" s="11">
        <v>238748.19266055047</v>
      </c>
      <c r="AP171" s="11"/>
      <c r="AQ171" s="11"/>
      <c r="AR171" s="11"/>
      <c r="AS171" s="11"/>
      <c r="AT171" s="11"/>
      <c r="AU171" s="11"/>
      <c r="AV171" s="18"/>
    </row>
    <row r="172" spans="2:48">
      <c r="B172" s="17">
        <v>635</v>
      </c>
      <c r="C172" s="11">
        <v>0</v>
      </c>
      <c r="D172" s="11">
        <v>0</v>
      </c>
      <c r="E172" s="11">
        <v>0</v>
      </c>
      <c r="F172" s="11">
        <v>0</v>
      </c>
      <c r="G172" s="11">
        <v>0</v>
      </c>
      <c r="H172" s="11"/>
      <c r="I172" s="11">
        <v>0</v>
      </c>
      <c r="J172" s="11"/>
      <c r="K172" s="11"/>
      <c r="L172" s="11"/>
      <c r="M172" s="11"/>
      <c r="N172" s="11"/>
      <c r="O172" s="11"/>
      <c r="P172" s="18"/>
      <c r="R172" s="17">
        <v>635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/>
      <c r="Y172" s="11">
        <v>0</v>
      </c>
      <c r="Z172" s="11"/>
      <c r="AA172" s="11"/>
      <c r="AB172" s="11"/>
      <c r="AC172" s="11"/>
      <c r="AD172" s="11"/>
      <c r="AE172" s="11"/>
      <c r="AF172" s="18"/>
      <c r="AH172" s="17">
        <v>635</v>
      </c>
      <c r="AI172" s="11">
        <v>0</v>
      </c>
      <c r="AJ172" s="11">
        <v>36608264</v>
      </c>
      <c r="AK172" s="11">
        <v>0</v>
      </c>
      <c r="AL172" s="11">
        <v>12202755</v>
      </c>
      <c r="AM172" s="11">
        <v>12202755</v>
      </c>
      <c r="AN172" s="11"/>
      <c r="AO172" s="11">
        <v>55975.940366972478</v>
      </c>
      <c r="AP172" s="11"/>
      <c r="AQ172" s="11"/>
      <c r="AR172" s="11"/>
      <c r="AS172" s="11"/>
      <c r="AT172" s="11"/>
      <c r="AU172" s="11"/>
      <c r="AV172" s="18"/>
    </row>
    <row r="173" spans="2:48">
      <c r="B173" s="17">
        <v>645</v>
      </c>
      <c r="C173" s="11">
        <v>0</v>
      </c>
      <c r="D173" s="11">
        <v>0</v>
      </c>
      <c r="E173" s="11">
        <v>0</v>
      </c>
      <c r="F173" s="11">
        <v>0</v>
      </c>
      <c r="G173" s="11">
        <v>0</v>
      </c>
      <c r="H173" s="11"/>
      <c r="I173" s="11">
        <v>0</v>
      </c>
      <c r="J173" s="11"/>
      <c r="K173" s="11"/>
      <c r="L173" s="11"/>
      <c r="M173" s="11"/>
      <c r="N173" s="11"/>
      <c r="O173" s="11"/>
      <c r="P173" s="18"/>
      <c r="R173" s="17">
        <v>645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/>
      <c r="Y173" s="11">
        <v>0</v>
      </c>
      <c r="Z173" s="11"/>
      <c r="AA173" s="11"/>
      <c r="AB173" s="11"/>
      <c r="AC173" s="11"/>
      <c r="AD173" s="11"/>
      <c r="AE173" s="11"/>
      <c r="AF173" s="18"/>
      <c r="AH173" s="17">
        <v>645</v>
      </c>
      <c r="AI173" s="11">
        <v>0</v>
      </c>
      <c r="AJ173" s="11">
        <v>7290567</v>
      </c>
      <c r="AK173" s="11">
        <v>0</v>
      </c>
      <c r="AL173" s="11">
        <v>2430189</v>
      </c>
      <c r="AM173" s="11">
        <v>2430189</v>
      </c>
      <c r="AN173" s="11"/>
      <c r="AO173" s="11">
        <v>11147.655963302752</v>
      </c>
      <c r="AP173" s="11"/>
      <c r="AQ173" s="11"/>
      <c r="AR173" s="11"/>
      <c r="AS173" s="11"/>
      <c r="AT173" s="11"/>
      <c r="AU173" s="11"/>
      <c r="AV173" s="18"/>
    </row>
    <row r="174" spans="2:48">
      <c r="B174" s="17">
        <v>655</v>
      </c>
      <c r="C174" s="11">
        <v>0</v>
      </c>
      <c r="D174" s="11">
        <v>0</v>
      </c>
      <c r="E174" s="11">
        <v>0</v>
      </c>
      <c r="F174" s="11">
        <v>0</v>
      </c>
      <c r="G174" s="11">
        <v>0</v>
      </c>
      <c r="H174" s="11"/>
      <c r="I174" s="11">
        <v>0</v>
      </c>
      <c r="J174" s="11"/>
      <c r="K174" s="11"/>
      <c r="L174" s="11"/>
      <c r="M174" s="11"/>
      <c r="N174" s="11"/>
      <c r="O174" s="11"/>
      <c r="P174" s="18"/>
      <c r="R174" s="17">
        <v>655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/>
      <c r="Y174" s="11">
        <v>0</v>
      </c>
      <c r="Z174" s="11"/>
      <c r="AA174" s="11"/>
      <c r="AB174" s="11"/>
      <c r="AC174" s="11"/>
      <c r="AD174" s="11"/>
      <c r="AE174" s="11"/>
      <c r="AF174" s="18"/>
      <c r="AH174" s="17">
        <v>655</v>
      </c>
      <c r="AI174" s="11">
        <v>0</v>
      </c>
      <c r="AJ174" s="11">
        <v>1255982</v>
      </c>
      <c r="AK174" s="11">
        <v>0</v>
      </c>
      <c r="AL174" s="11">
        <v>418661</v>
      </c>
      <c r="AM174" s="11">
        <v>418661</v>
      </c>
      <c r="AN174" s="11"/>
      <c r="AO174" s="11">
        <v>1920.4633027522937</v>
      </c>
      <c r="AP174" s="11"/>
      <c r="AQ174" s="11"/>
      <c r="AR174" s="11"/>
      <c r="AS174" s="11"/>
      <c r="AT174" s="11"/>
      <c r="AU174" s="11"/>
      <c r="AV174" s="18"/>
    </row>
    <row r="175" spans="2:48">
      <c r="B175" s="17">
        <v>665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/>
      <c r="I175" s="11">
        <v>0</v>
      </c>
      <c r="J175" s="11"/>
      <c r="K175" s="11"/>
      <c r="L175" s="11"/>
      <c r="M175" s="11"/>
      <c r="N175" s="11"/>
      <c r="O175" s="11"/>
      <c r="P175" s="18"/>
      <c r="R175" s="17">
        <v>665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/>
      <c r="Y175" s="11">
        <v>0</v>
      </c>
      <c r="Z175" s="11"/>
      <c r="AA175" s="11"/>
      <c r="AB175" s="11"/>
      <c r="AC175" s="11"/>
      <c r="AD175" s="11"/>
      <c r="AE175" s="11"/>
      <c r="AF175" s="18"/>
      <c r="AH175" s="17">
        <v>665</v>
      </c>
      <c r="AI175" s="11">
        <v>0</v>
      </c>
      <c r="AJ175" s="11">
        <v>190631</v>
      </c>
      <c r="AK175" s="11">
        <v>0</v>
      </c>
      <c r="AL175" s="11">
        <v>63544</v>
      </c>
      <c r="AM175" s="11">
        <v>63544</v>
      </c>
      <c r="AN175" s="11"/>
      <c r="AO175" s="11">
        <v>291.48623853211006</v>
      </c>
      <c r="AP175" s="11"/>
      <c r="AQ175" s="11"/>
      <c r="AR175" s="11"/>
      <c r="AS175" s="11"/>
      <c r="AT175" s="11"/>
      <c r="AU175" s="11"/>
      <c r="AV175" s="18"/>
    </row>
    <row r="176" spans="2:48">
      <c r="B176" s="17">
        <v>675</v>
      </c>
      <c r="C176" s="11">
        <v>0</v>
      </c>
      <c r="D176" s="11">
        <v>0</v>
      </c>
      <c r="E176" s="11">
        <v>0</v>
      </c>
      <c r="F176" s="11">
        <v>0</v>
      </c>
      <c r="G176" s="11">
        <v>0</v>
      </c>
      <c r="H176" s="11"/>
      <c r="I176" s="11">
        <v>0</v>
      </c>
      <c r="J176" s="11"/>
      <c r="K176" s="11"/>
      <c r="L176" s="11"/>
      <c r="M176" s="11"/>
      <c r="N176" s="11"/>
      <c r="O176" s="11"/>
      <c r="P176" s="18"/>
      <c r="R176" s="17">
        <v>675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/>
      <c r="Y176" s="11">
        <v>0</v>
      </c>
      <c r="Z176" s="11"/>
      <c r="AA176" s="11"/>
      <c r="AB176" s="11"/>
      <c r="AC176" s="11"/>
      <c r="AD176" s="11"/>
      <c r="AE176" s="11"/>
      <c r="AF176" s="18"/>
      <c r="AH176" s="17">
        <v>675</v>
      </c>
      <c r="AI176" s="11">
        <v>0</v>
      </c>
      <c r="AJ176" s="11">
        <v>25951</v>
      </c>
      <c r="AK176" s="11">
        <v>0</v>
      </c>
      <c r="AL176" s="11">
        <v>8650</v>
      </c>
      <c r="AM176" s="11">
        <v>8650</v>
      </c>
      <c r="AN176" s="11"/>
      <c r="AO176" s="11">
        <v>39.678899082568805</v>
      </c>
      <c r="AP176" s="11"/>
      <c r="AQ176" s="11"/>
      <c r="AR176" s="11"/>
      <c r="AS176" s="11"/>
      <c r="AT176" s="11"/>
      <c r="AU176" s="11"/>
      <c r="AV176" s="18"/>
    </row>
    <row r="177" spans="2:48">
      <c r="B177" s="17">
        <v>685</v>
      </c>
      <c r="C177" s="11">
        <v>0</v>
      </c>
      <c r="D177" s="11">
        <v>0</v>
      </c>
      <c r="E177" s="11">
        <v>0</v>
      </c>
      <c r="F177" s="11">
        <v>0</v>
      </c>
      <c r="G177" s="11">
        <v>0</v>
      </c>
      <c r="H177" s="11"/>
      <c r="I177" s="11">
        <v>0</v>
      </c>
      <c r="J177" s="11"/>
      <c r="K177" s="11"/>
      <c r="L177" s="11"/>
      <c r="M177" s="11"/>
      <c r="N177" s="11"/>
      <c r="O177" s="11"/>
      <c r="P177" s="18"/>
      <c r="R177" s="17">
        <v>685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/>
      <c r="Y177" s="11">
        <v>0</v>
      </c>
      <c r="Z177" s="11"/>
      <c r="AA177" s="11"/>
      <c r="AB177" s="11"/>
      <c r="AC177" s="11"/>
      <c r="AD177" s="11"/>
      <c r="AE177" s="11"/>
      <c r="AF177" s="18"/>
      <c r="AH177" s="17">
        <v>685</v>
      </c>
      <c r="AI177" s="11">
        <v>0</v>
      </c>
      <c r="AJ177" s="11">
        <v>3223</v>
      </c>
      <c r="AK177" s="11">
        <v>0</v>
      </c>
      <c r="AL177" s="11">
        <v>1074</v>
      </c>
      <c r="AM177" s="11">
        <v>1074</v>
      </c>
      <c r="AN177" s="11"/>
      <c r="AO177" s="11">
        <v>4.9266055045871564</v>
      </c>
      <c r="AP177" s="11"/>
      <c r="AQ177" s="11"/>
      <c r="AR177" s="11"/>
      <c r="AS177" s="11"/>
      <c r="AT177" s="11"/>
      <c r="AU177" s="11"/>
      <c r="AV177" s="18"/>
    </row>
    <row r="178" spans="2:48">
      <c r="B178" s="17">
        <v>695</v>
      </c>
      <c r="C178" s="11">
        <v>0</v>
      </c>
      <c r="D178" s="11">
        <v>0</v>
      </c>
      <c r="E178" s="11">
        <v>0</v>
      </c>
      <c r="F178" s="11">
        <v>0</v>
      </c>
      <c r="G178" s="11">
        <v>0</v>
      </c>
      <c r="H178" s="11"/>
      <c r="I178" s="11">
        <v>0</v>
      </c>
      <c r="J178" s="11"/>
      <c r="K178" s="11"/>
      <c r="L178" s="11"/>
      <c r="M178" s="11"/>
      <c r="N178" s="11"/>
      <c r="O178" s="11"/>
      <c r="P178" s="18"/>
      <c r="R178" s="17">
        <v>695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/>
      <c r="Y178" s="11">
        <v>0</v>
      </c>
      <c r="Z178" s="11"/>
      <c r="AA178" s="11"/>
      <c r="AB178" s="11"/>
      <c r="AC178" s="11"/>
      <c r="AD178" s="11"/>
      <c r="AE178" s="11"/>
      <c r="AF178" s="18"/>
      <c r="AH178" s="17">
        <v>695</v>
      </c>
      <c r="AI178" s="11">
        <v>0</v>
      </c>
      <c r="AJ178" s="11">
        <v>371</v>
      </c>
      <c r="AK178" s="11">
        <v>0</v>
      </c>
      <c r="AL178" s="11">
        <v>124</v>
      </c>
      <c r="AM178" s="11">
        <v>124</v>
      </c>
      <c r="AN178" s="11"/>
      <c r="AO178" s="11">
        <v>0.56880733944954132</v>
      </c>
      <c r="AP178" s="11"/>
      <c r="AQ178" s="11"/>
      <c r="AR178" s="11"/>
      <c r="AS178" s="11"/>
      <c r="AT178" s="11"/>
      <c r="AU178" s="11"/>
      <c r="AV178" s="18"/>
    </row>
    <row r="179" spans="2:48">
      <c r="B179" s="17">
        <v>705</v>
      </c>
      <c r="C179" s="11">
        <v>0</v>
      </c>
      <c r="D179" s="11">
        <v>0</v>
      </c>
      <c r="E179" s="11">
        <v>0</v>
      </c>
      <c r="F179" s="11">
        <v>0</v>
      </c>
      <c r="G179" s="11">
        <v>0</v>
      </c>
      <c r="H179" s="11"/>
      <c r="I179" s="11">
        <v>0</v>
      </c>
      <c r="J179" s="11"/>
      <c r="K179" s="11"/>
      <c r="L179" s="11"/>
      <c r="M179" s="11"/>
      <c r="N179" s="11"/>
      <c r="O179" s="11"/>
      <c r="P179" s="18"/>
      <c r="R179" s="17">
        <v>705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/>
      <c r="Y179" s="11">
        <v>0</v>
      </c>
      <c r="Z179" s="11"/>
      <c r="AA179" s="11"/>
      <c r="AB179" s="11"/>
      <c r="AC179" s="11"/>
      <c r="AD179" s="11"/>
      <c r="AE179" s="11"/>
      <c r="AF179" s="18"/>
      <c r="AH179" s="17">
        <v>705</v>
      </c>
      <c r="AI179" s="11">
        <v>0</v>
      </c>
      <c r="AJ179" s="11">
        <v>40</v>
      </c>
      <c r="AK179" s="11">
        <v>0</v>
      </c>
      <c r="AL179" s="11">
        <v>13</v>
      </c>
      <c r="AM179" s="11">
        <v>13</v>
      </c>
      <c r="AN179" s="11"/>
      <c r="AO179" s="11">
        <v>5.9633027522935783E-2</v>
      </c>
      <c r="AP179" s="11"/>
      <c r="AQ179" s="11"/>
      <c r="AR179" s="11"/>
      <c r="AS179" s="11"/>
      <c r="AT179" s="11"/>
      <c r="AU179" s="11"/>
      <c r="AV179" s="18"/>
    </row>
    <row r="180" spans="2:48">
      <c r="B180" s="17">
        <v>715</v>
      </c>
      <c r="C180" s="11">
        <v>0</v>
      </c>
      <c r="D180" s="11">
        <v>0</v>
      </c>
      <c r="E180" s="11">
        <v>0</v>
      </c>
      <c r="F180" s="11">
        <v>0</v>
      </c>
      <c r="G180" s="11">
        <v>0</v>
      </c>
      <c r="H180" s="11"/>
      <c r="I180" s="11">
        <v>0</v>
      </c>
      <c r="J180" s="11"/>
      <c r="K180" s="11"/>
      <c r="L180" s="11"/>
      <c r="M180" s="11"/>
      <c r="N180" s="11"/>
      <c r="O180" s="11"/>
      <c r="P180" s="18"/>
      <c r="R180" s="17">
        <v>715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/>
      <c r="Y180" s="11">
        <v>0</v>
      </c>
      <c r="Z180" s="11"/>
      <c r="AA180" s="11"/>
      <c r="AB180" s="11"/>
      <c r="AC180" s="11"/>
      <c r="AD180" s="11"/>
      <c r="AE180" s="11"/>
      <c r="AF180" s="18"/>
      <c r="AH180" s="17">
        <v>715</v>
      </c>
      <c r="AI180" s="11">
        <v>0</v>
      </c>
      <c r="AJ180" s="11">
        <v>4</v>
      </c>
      <c r="AK180" s="11">
        <v>0</v>
      </c>
      <c r="AL180" s="11">
        <v>1</v>
      </c>
      <c r="AM180" s="11">
        <v>1</v>
      </c>
      <c r="AN180" s="11"/>
      <c r="AO180" s="11">
        <v>4.5871559633027525E-3</v>
      </c>
      <c r="AP180" s="11"/>
      <c r="AQ180" s="11"/>
      <c r="AR180" s="11"/>
      <c r="AS180" s="11"/>
      <c r="AT180" s="11"/>
      <c r="AU180" s="11"/>
      <c r="AV180" s="18"/>
    </row>
    <row r="181" spans="2:48">
      <c r="B181" s="17">
        <v>725</v>
      </c>
      <c r="C181" s="11">
        <v>0</v>
      </c>
      <c r="D181" s="11">
        <v>0</v>
      </c>
      <c r="E181" s="11">
        <v>0</v>
      </c>
      <c r="F181" s="11">
        <v>0</v>
      </c>
      <c r="G181" s="11">
        <v>0</v>
      </c>
      <c r="H181" s="11"/>
      <c r="I181" s="11">
        <v>0</v>
      </c>
      <c r="J181" s="11"/>
      <c r="K181" s="11"/>
      <c r="L181" s="11"/>
      <c r="M181" s="11"/>
      <c r="N181" s="11"/>
      <c r="O181" s="11"/>
      <c r="P181" s="18"/>
      <c r="R181" s="17">
        <v>725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/>
      <c r="Y181" s="11">
        <v>0</v>
      </c>
      <c r="Z181" s="11"/>
      <c r="AA181" s="11"/>
      <c r="AB181" s="11"/>
      <c r="AC181" s="11"/>
      <c r="AD181" s="11"/>
      <c r="AE181" s="11"/>
      <c r="AF181" s="18"/>
      <c r="AH181" s="17">
        <v>725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1"/>
      <c r="AO181" s="11">
        <v>0</v>
      </c>
      <c r="AP181" s="11"/>
      <c r="AQ181" s="11"/>
      <c r="AR181" s="11"/>
      <c r="AS181" s="11"/>
      <c r="AT181" s="11"/>
      <c r="AU181" s="11"/>
      <c r="AV181" s="18"/>
    </row>
    <row r="182" spans="2:48">
      <c r="B182" s="17">
        <v>735</v>
      </c>
      <c r="C182" s="11">
        <v>0</v>
      </c>
      <c r="D182" s="11">
        <v>0</v>
      </c>
      <c r="E182" s="11">
        <v>0</v>
      </c>
      <c r="F182" s="11">
        <v>0</v>
      </c>
      <c r="G182" s="11">
        <v>0</v>
      </c>
      <c r="H182" s="11"/>
      <c r="I182" s="11">
        <v>0</v>
      </c>
      <c r="J182" s="11"/>
      <c r="K182" s="11"/>
      <c r="L182" s="11"/>
      <c r="M182" s="11"/>
      <c r="N182" s="11"/>
      <c r="O182" s="11"/>
      <c r="P182" s="18"/>
      <c r="R182" s="17">
        <v>735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/>
      <c r="Y182" s="11">
        <v>0</v>
      </c>
      <c r="Z182" s="11"/>
      <c r="AA182" s="11"/>
      <c r="AB182" s="11"/>
      <c r="AC182" s="11"/>
      <c r="AD182" s="11"/>
      <c r="AE182" s="11"/>
      <c r="AF182" s="18"/>
      <c r="AH182" s="17">
        <v>735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1"/>
      <c r="AO182" s="11">
        <v>0</v>
      </c>
      <c r="AP182" s="11"/>
      <c r="AQ182" s="11"/>
      <c r="AR182" s="11"/>
      <c r="AS182" s="11"/>
      <c r="AT182" s="11"/>
      <c r="AU182" s="11"/>
      <c r="AV182" s="18"/>
    </row>
    <row r="183" spans="2:48">
      <c r="B183" s="17">
        <v>745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/>
      <c r="I183" s="11">
        <v>0</v>
      </c>
      <c r="J183" s="11"/>
      <c r="K183" s="11"/>
      <c r="L183" s="11"/>
      <c r="M183" s="11"/>
      <c r="N183" s="11"/>
      <c r="O183" s="11"/>
      <c r="P183" s="18"/>
      <c r="R183" s="17">
        <v>745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/>
      <c r="Y183" s="11">
        <v>0</v>
      </c>
      <c r="Z183" s="11"/>
      <c r="AA183" s="11"/>
      <c r="AB183" s="11"/>
      <c r="AC183" s="11"/>
      <c r="AD183" s="11"/>
      <c r="AE183" s="11"/>
      <c r="AF183" s="18"/>
      <c r="AH183" s="17">
        <v>745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1"/>
      <c r="AO183" s="11">
        <v>0</v>
      </c>
      <c r="AP183" s="11"/>
      <c r="AQ183" s="11"/>
      <c r="AR183" s="11"/>
      <c r="AS183" s="11"/>
      <c r="AT183" s="11"/>
      <c r="AU183" s="11"/>
      <c r="AV183" s="18"/>
    </row>
    <row r="184" spans="2:48">
      <c r="B184" s="17">
        <v>755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/>
      <c r="I184" s="11">
        <v>0</v>
      </c>
      <c r="J184" s="11"/>
      <c r="K184" s="11"/>
      <c r="L184" s="11"/>
      <c r="M184" s="11"/>
      <c r="N184" s="11"/>
      <c r="O184" s="11"/>
      <c r="P184" s="18"/>
      <c r="R184" s="17">
        <v>755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/>
      <c r="Y184" s="11">
        <v>0</v>
      </c>
      <c r="Z184" s="11"/>
      <c r="AA184" s="11"/>
      <c r="AB184" s="11"/>
      <c r="AC184" s="11"/>
      <c r="AD184" s="11"/>
      <c r="AE184" s="11"/>
      <c r="AF184" s="18"/>
      <c r="AH184" s="17">
        <v>755</v>
      </c>
      <c r="AI184" s="11">
        <v>0</v>
      </c>
      <c r="AJ184" s="11">
        <v>0</v>
      </c>
      <c r="AK184" s="11">
        <v>0</v>
      </c>
      <c r="AL184" s="11">
        <v>0</v>
      </c>
      <c r="AM184" s="11">
        <v>0</v>
      </c>
      <c r="AN184" s="11"/>
      <c r="AO184" s="11">
        <v>0</v>
      </c>
      <c r="AP184" s="11"/>
      <c r="AQ184" s="11"/>
      <c r="AR184" s="11"/>
      <c r="AS184" s="11"/>
      <c r="AT184" s="11"/>
      <c r="AU184" s="11"/>
      <c r="AV184" s="18"/>
    </row>
    <row r="185" spans="2:48">
      <c r="B185" s="17">
        <v>765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1"/>
      <c r="I185" s="11">
        <v>0</v>
      </c>
      <c r="J185" s="11"/>
      <c r="K185" s="11"/>
      <c r="L185" s="11"/>
      <c r="M185" s="11"/>
      <c r="N185" s="11"/>
      <c r="O185" s="11"/>
      <c r="P185" s="18"/>
      <c r="R185" s="17">
        <v>765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/>
      <c r="Y185" s="11">
        <v>0</v>
      </c>
      <c r="Z185" s="11"/>
      <c r="AA185" s="11"/>
      <c r="AB185" s="11"/>
      <c r="AC185" s="11"/>
      <c r="AD185" s="11"/>
      <c r="AE185" s="11"/>
      <c r="AF185" s="18"/>
      <c r="AH185" s="17">
        <v>765</v>
      </c>
      <c r="AI185" s="11">
        <v>0</v>
      </c>
      <c r="AJ185" s="11">
        <v>0</v>
      </c>
      <c r="AK185" s="11">
        <v>0</v>
      </c>
      <c r="AL185" s="11">
        <v>0</v>
      </c>
      <c r="AM185" s="11">
        <v>0</v>
      </c>
      <c r="AN185" s="11"/>
      <c r="AO185" s="11">
        <v>0</v>
      </c>
      <c r="AP185" s="11"/>
      <c r="AQ185" s="11"/>
      <c r="AR185" s="11"/>
      <c r="AS185" s="11"/>
      <c r="AT185" s="11"/>
      <c r="AU185" s="11"/>
      <c r="AV185" s="18"/>
    </row>
    <row r="186" spans="2:48">
      <c r="B186" s="17">
        <v>775</v>
      </c>
      <c r="C186" s="11">
        <v>0</v>
      </c>
      <c r="D186" s="11">
        <v>0</v>
      </c>
      <c r="E186" s="11">
        <v>0</v>
      </c>
      <c r="F186" s="11">
        <v>0</v>
      </c>
      <c r="G186" s="11">
        <v>0</v>
      </c>
      <c r="H186" s="11"/>
      <c r="I186" s="11">
        <v>0</v>
      </c>
      <c r="J186" s="11"/>
      <c r="K186" s="11"/>
      <c r="L186" s="11"/>
      <c r="M186" s="11"/>
      <c r="N186" s="11"/>
      <c r="O186" s="11"/>
      <c r="P186" s="18"/>
      <c r="R186" s="17">
        <v>775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/>
      <c r="Y186" s="11">
        <v>0</v>
      </c>
      <c r="Z186" s="11"/>
      <c r="AA186" s="11"/>
      <c r="AB186" s="11"/>
      <c r="AC186" s="11"/>
      <c r="AD186" s="11"/>
      <c r="AE186" s="11"/>
      <c r="AF186" s="18"/>
      <c r="AH186" s="17">
        <v>775</v>
      </c>
      <c r="AI186" s="11">
        <v>0</v>
      </c>
      <c r="AJ186" s="11">
        <v>0</v>
      </c>
      <c r="AK186" s="11">
        <v>0</v>
      </c>
      <c r="AL186" s="11">
        <v>0</v>
      </c>
      <c r="AM186" s="11">
        <v>0</v>
      </c>
      <c r="AN186" s="11"/>
      <c r="AO186" s="11">
        <v>0</v>
      </c>
      <c r="AP186" s="11"/>
      <c r="AQ186" s="11"/>
      <c r="AR186" s="11"/>
      <c r="AS186" s="11"/>
      <c r="AT186" s="11"/>
      <c r="AU186" s="11"/>
      <c r="AV186" s="18"/>
    </row>
    <row r="187" spans="2:48">
      <c r="B187" s="17">
        <v>785</v>
      </c>
      <c r="C187" s="11">
        <v>0</v>
      </c>
      <c r="D187" s="11">
        <v>0</v>
      </c>
      <c r="E187" s="11">
        <v>0</v>
      </c>
      <c r="F187" s="11">
        <v>0</v>
      </c>
      <c r="G187" s="11">
        <v>0</v>
      </c>
      <c r="H187" s="11"/>
      <c r="I187" s="11">
        <v>0</v>
      </c>
      <c r="J187" s="11"/>
      <c r="K187" s="11"/>
      <c r="L187" s="11"/>
      <c r="M187" s="11"/>
      <c r="N187" s="11"/>
      <c r="O187" s="11"/>
      <c r="P187" s="18"/>
      <c r="R187" s="17">
        <v>785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/>
      <c r="Y187" s="11">
        <v>0</v>
      </c>
      <c r="Z187" s="11"/>
      <c r="AA187" s="11"/>
      <c r="AB187" s="11"/>
      <c r="AC187" s="11"/>
      <c r="AD187" s="11"/>
      <c r="AE187" s="11"/>
      <c r="AF187" s="18"/>
      <c r="AH187" s="17">
        <v>785</v>
      </c>
      <c r="AI187" s="11">
        <v>0</v>
      </c>
      <c r="AJ187" s="11">
        <v>0</v>
      </c>
      <c r="AK187" s="11">
        <v>0</v>
      </c>
      <c r="AL187" s="11">
        <v>0</v>
      </c>
      <c r="AM187" s="11">
        <v>0</v>
      </c>
      <c r="AN187" s="11"/>
      <c r="AO187" s="11">
        <v>0</v>
      </c>
      <c r="AP187" s="11"/>
      <c r="AQ187" s="11"/>
      <c r="AR187" s="11"/>
      <c r="AS187" s="11"/>
      <c r="AT187" s="11"/>
      <c r="AU187" s="11"/>
      <c r="AV187" s="18"/>
    </row>
    <row r="188" spans="2:48">
      <c r="B188" s="17">
        <v>795</v>
      </c>
      <c r="C188" s="11">
        <v>0</v>
      </c>
      <c r="D188" s="11">
        <v>0</v>
      </c>
      <c r="E188" s="11">
        <v>0</v>
      </c>
      <c r="F188" s="11">
        <v>0</v>
      </c>
      <c r="G188" s="11">
        <v>0</v>
      </c>
      <c r="H188" s="11"/>
      <c r="I188" s="11">
        <v>0</v>
      </c>
      <c r="J188" s="11"/>
      <c r="K188" s="11"/>
      <c r="L188" s="11"/>
      <c r="M188" s="11"/>
      <c r="N188" s="11"/>
      <c r="O188" s="11"/>
      <c r="P188" s="18"/>
      <c r="R188" s="17">
        <v>795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/>
      <c r="Y188" s="11">
        <v>0</v>
      </c>
      <c r="Z188" s="11"/>
      <c r="AA188" s="11"/>
      <c r="AB188" s="11"/>
      <c r="AC188" s="11"/>
      <c r="AD188" s="11"/>
      <c r="AE188" s="11"/>
      <c r="AF188" s="18"/>
      <c r="AH188" s="17">
        <v>795</v>
      </c>
      <c r="AI188" s="11">
        <v>0</v>
      </c>
      <c r="AJ188" s="11">
        <v>0</v>
      </c>
      <c r="AK188" s="11">
        <v>0</v>
      </c>
      <c r="AL188" s="11">
        <v>0</v>
      </c>
      <c r="AM188" s="11">
        <v>0</v>
      </c>
      <c r="AN188" s="11"/>
      <c r="AO188" s="11">
        <v>0</v>
      </c>
      <c r="AP188" s="11"/>
      <c r="AQ188" s="11"/>
      <c r="AR188" s="11"/>
      <c r="AS188" s="11"/>
      <c r="AT188" s="11"/>
      <c r="AU188" s="11"/>
      <c r="AV188" s="18"/>
    </row>
    <row r="189" spans="2:48">
      <c r="B189" s="17">
        <v>805</v>
      </c>
      <c r="C189" s="11">
        <v>0</v>
      </c>
      <c r="D189" s="11">
        <v>0</v>
      </c>
      <c r="E189" s="11">
        <v>0</v>
      </c>
      <c r="F189" s="11">
        <v>0</v>
      </c>
      <c r="G189" s="11">
        <v>0</v>
      </c>
      <c r="H189" s="11"/>
      <c r="I189" s="11">
        <v>0</v>
      </c>
      <c r="J189" s="11"/>
      <c r="K189" s="11"/>
      <c r="L189" s="11"/>
      <c r="M189" s="11"/>
      <c r="N189" s="11"/>
      <c r="O189" s="11"/>
      <c r="P189" s="18"/>
      <c r="R189" s="17">
        <v>805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/>
      <c r="Y189" s="11">
        <v>0</v>
      </c>
      <c r="Z189" s="11"/>
      <c r="AA189" s="11"/>
      <c r="AB189" s="11"/>
      <c r="AC189" s="11"/>
      <c r="AD189" s="11"/>
      <c r="AE189" s="11"/>
      <c r="AF189" s="18"/>
      <c r="AH189" s="17">
        <v>805</v>
      </c>
      <c r="AI189" s="11">
        <v>0</v>
      </c>
      <c r="AJ189" s="11">
        <v>0</v>
      </c>
      <c r="AK189" s="11">
        <v>0</v>
      </c>
      <c r="AL189" s="11">
        <v>0</v>
      </c>
      <c r="AM189" s="11">
        <v>0</v>
      </c>
      <c r="AN189" s="11"/>
      <c r="AO189" s="11">
        <v>0</v>
      </c>
      <c r="AP189" s="11"/>
      <c r="AQ189" s="11"/>
      <c r="AR189" s="11"/>
      <c r="AS189" s="11"/>
      <c r="AT189" s="11"/>
      <c r="AU189" s="11"/>
      <c r="AV189" s="18"/>
    </row>
    <row r="190" spans="2:48">
      <c r="B190" s="17">
        <v>815</v>
      </c>
      <c r="C190" s="11">
        <v>0</v>
      </c>
      <c r="D190" s="11">
        <v>0</v>
      </c>
      <c r="E190" s="11">
        <v>0</v>
      </c>
      <c r="F190" s="11">
        <v>0</v>
      </c>
      <c r="G190" s="11">
        <v>0</v>
      </c>
      <c r="H190" s="11"/>
      <c r="I190" s="11">
        <v>0</v>
      </c>
      <c r="J190" s="11"/>
      <c r="K190" s="11"/>
      <c r="L190" s="11"/>
      <c r="M190" s="11"/>
      <c r="N190" s="11"/>
      <c r="O190" s="11"/>
      <c r="P190" s="18"/>
      <c r="R190" s="17">
        <v>815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/>
      <c r="Y190" s="11">
        <v>0</v>
      </c>
      <c r="Z190" s="11"/>
      <c r="AA190" s="11"/>
      <c r="AB190" s="11"/>
      <c r="AC190" s="11"/>
      <c r="AD190" s="11"/>
      <c r="AE190" s="11"/>
      <c r="AF190" s="18"/>
      <c r="AH190" s="17">
        <v>815</v>
      </c>
      <c r="AI190" s="11">
        <v>0</v>
      </c>
      <c r="AJ190" s="11">
        <v>0</v>
      </c>
      <c r="AK190" s="11">
        <v>0</v>
      </c>
      <c r="AL190" s="11">
        <v>0</v>
      </c>
      <c r="AM190" s="11">
        <v>0</v>
      </c>
      <c r="AN190" s="11"/>
      <c r="AO190" s="11">
        <v>0</v>
      </c>
      <c r="AP190" s="11"/>
      <c r="AQ190" s="11"/>
      <c r="AR190" s="11"/>
      <c r="AS190" s="11"/>
      <c r="AT190" s="11"/>
      <c r="AU190" s="11"/>
      <c r="AV190" s="18"/>
    </row>
    <row r="191" spans="2:48">
      <c r="B191" s="17">
        <v>825</v>
      </c>
      <c r="C191" s="11">
        <v>0</v>
      </c>
      <c r="D191" s="11">
        <v>0</v>
      </c>
      <c r="E191" s="11">
        <v>0</v>
      </c>
      <c r="F191" s="11">
        <v>0</v>
      </c>
      <c r="G191" s="11">
        <v>0</v>
      </c>
      <c r="H191" s="11"/>
      <c r="I191" s="11">
        <v>0</v>
      </c>
      <c r="J191" s="11"/>
      <c r="K191" s="11"/>
      <c r="L191" s="11"/>
      <c r="M191" s="11"/>
      <c r="N191" s="11"/>
      <c r="O191" s="11"/>
      <c r="P191" s="18"/>
      <c r="R191" s="17">
        <v>825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/>
      <c r="Y191" s="11">
        <v>0</v>
      </c>
      <c r="Z191" s="11"/>
      <c r="AA191" s="11"/>
      <c r="AB191" s="11"/>
      <c r="AC191" s="11"/>
      <c r="AD191" s="11"/>
      <c r="AE191" s="11"/>
      <c r="AF191" s="18"/>
      <c r="AH191" s="17">
        <v>825</v>
      </c>
      <c r="AI191" s="11">
        <v>0</v>
      </c>
      <c r="AJ191" s="11">
        <v>0</v>
      </c>
      <c r="AK191" s="11">
        <v>0</v>
      </c>
      <c r="AL191" s="11">
        <v>0</v>
      </c>
      <c r="AM191" s="11">
        <v>0</v>
      </c>
      <c r="AN191" s="11"/>
      <c r="AO191" s="11">
        <v>0</v>
      </c>
      <c r="AP191" s="11"/>
      <c r="AQ191" s="11"/>
      <c r="AR191" s="11"/>
      <c r="AS191" s="11"/>
      <c r="AT191" s="11"/>
      <c r="AU191" s="11"/>
      <c r="AV191" s="18"/>
    </row>
    <row r="192" spans="2:48">
      <c r="B192" s="17">
        <v>835</v>
      </c>
      <c r="C192" s="11">
        <v>0</v>
      </c>
      <c r="D192" s="11">
        <v>0</v>
      </c>
      <c r="E192" s="11">
        <v>0</v>
      </c>
      <c r="F192" s="11">
        <v>0</v>
      </c>
      <c r="G192" s="11">
        <v>0</v>
      </c>
      <c r="H192" s="11"/>
      <c r="I192" s="11">
        <v>0</v>
      </c>
      <c r="J192" s="11"/>
      <c r="K192" s="11"/>
      <c r="L192" s="11"/>
      <c r="M192" s="11"/>
      <c r="N192" s="11"/>
      <c r="O192" s="11"/>
      <c r="P192" s="18"/>
      <c r="R192" s="17">
        <v>835</v>
      </c>
      <c r="S192" s="11">
        <v>0</v>
      </c>
      <c r="T192" s="11">
        <v>0</v>
      </c>
      <c r="U192" s="11">
        <v>0</v>
      </c>
      <c r="V192" s="11">
        <v>0</v>
      </c>
      <c r="W192" s="11">
        <v>0</v>
      </c>
      <c r="X192" s="11"/>
      <c r="Y192" s="11">
        <v>0</v>
      </c>
      <c r="Z192" s="11"/>
      <c r="AA192" s="11"/>
      <c r="AB192" s="11"/>
      <c r="AC192" s="11"/>
      <c r="AD192" s="11"/>
      <c r="AE192" s="11"/>
      <c r="AF192" s="18"/>
      <c r="AH192" s="17">
        <v>835</v>
      </c>
      <c r="AI192" s="11">
        <v>0</v>
      </c>
      <c r="AJ192" s="11">
        <v>0</v>
      </c>
      <c r="AK192" s="11">
        <v>0</v>
      </c>
      <c r="AL192" s="11">
        <v>0</v>
      </c>
      <c r="AM192" s="11">
        <v>0</v>
      </c>
      <c r="AN192" s="11"/>
      <c r="AO192" s="11">
        <v>0</v>
      </c>
      <c r="AP192" s="11"/>
      <c r="AQ192" s="11"/>
      <c r="AR192" s="11"/>
      <c r="AS192" s="11"/>
      <c r="AT192" s="11"/>
      <c r="AU192" s="11"/>
      <c r="AV192" s="18"/>
    </row>
    <row r="193" spans="2:48">
      <c r="B193" s="17">
        <v>845</v>
      </c>
      <c r="C193" s="11">
        <v>0</v>
      </c>
      <c r="D193" s="11">
        <v>0</v>
      </c>
      <c r="E193" s="11">
        <v>0</v>
      </c>
      <c r="F193" s="11">
        <v>0</v>
      </c>
      <c r="G193" s="11">
        <v>0</v>
      </c>
      <c r="H193" s="11"/>
      <c r="I193" s="11">
        <v>0</v>
      </c>
      <c r="J193" s="11"/>
      <c r="K193" s="11"/>
      <c r="L193" s="11"/>
      <c r="M193" s="11"/>
      <c r="N193" s="11"/>
      <c r="O193" s="11"/>
      <c r="P193" s="18"/>
      <c r="R193" s="17">
        <v>845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/>
      <c r="Y193" s="11">
        <v>0</v>
      </c>
      <c r="Z193" s="11"/>
      <c r="AA193" s="11"/>
      <c r="AB193" s="11"/>
      <c r="AC193" s="11"/>
      <c r="AD193" s="11"/>
      <c r="AE193" s="11"/>
      <c r="AF193" s="18"/>
      <c r="AH193" s="17">
        <v>845</v>
      </c>
      <c r="AI193" s="11">
        <v>0</v>
      </c>
      <c r="AJ193" s="11">
        <v>0</v>
      </c>
      <c r="AK193" s="11">
        <v>0</v>
      </c>
      <c r="AL193" s="11">
        <v>0</v>
      </c>
      <c r="AM193" s="11">
        <v>0</v>
      </c>
      <c r="AN193" s="11"/>
      <c r="AO193" s="11">
        <v>0</v>
      </c>
      <c r="AP193" s="11"/>
      <c r="AQ193" s="11"/>
      <c r="AR193" s="11"/>
      <c r="AS193" s="11"/>
      <c r="AT193" s="11"/>
      <c r="AU193" s="11"/>
      <c r="AV193" s="18"/>
    </row>
    <row r="194" spans="2:48">
      <c r="B194" s="17">
        <v>855</v>
      </c>
      <c r="C194" s="11">
        <v>0</v>
      </c>
      <c r="D194" s="11">
        <v>0</v>
      </c>
      <c r="E194" s="11">
        <v>0</v>
      </c>
      <c r="F194" s="11">
        <v>0</v>
      </c>
      <c r="G194" s="11">
        <v>0</v>
      </c>
      <c r="H194" s="11"/>
      <c r="I194" s="11">
        <v>0</v>
      </c>
      <c r="J194" s="11"/>
      <c r="K194" s="11"/>
      <c r="L194" s="11"/>
      <c r="M194" s="11"/>
      <c r="N194" s="11"/>
      <c r="O194" s="11"/>
      <c r="P194" s="18"/>
      <c r="R194" s="17">
        <v>855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/>
      <c r="Y194" s="11">
        <v>0</v>
      </c>
      <c r="Z194" s="11"/>
      <c r="AA194" s="11"/>
      <c r="AB194" s="11"/>
      <c r="AC194" s="11"/>
      <c r="AD194" s="11"/>
      <c r="AE194" s="11"/>
      <c r="AF194" s="18"/>
      <c r="AH194" s="17">
        <v>855</v>
      </c>
      <c r="AI194" s="11">
        <v>0</v>
      </c>
      <c r="AJ194" s="11">
        <v>0</v>
      </c>
      <c r="AK194" s="11">
        <v>0</v>
      </c>
      <c r="AL194" s="11">
        <v>0</v>
      </c>
      <c r="AM194" s="11">
        <v>0</v>
      </c>
      <c r="AN194" s="11"/>
      <c r="AO194" s="11">
        <v>0</v>
      </c>
      <c r="AP194" s="11"/>
      <c r="AQ194" s="11"/>
      <c r="AR194" s="11"/>
      <c r="AS194" s="11"/>
      <c r="AT194" s="11"/>
      <c r="AU194" s="11"/>
      <c r="AV194" s="18"/>
    </row>
    <row r="195" spans="2:48">
      <c r="B195" s="17">
        <v>865</v>
      </c>
      <c r="C195" s="11">
        <v>0</v>
      </c>
      <c r="D195" s="11">
        <v>0</v>
      </c>
      <c r="E195" s="11">
        <v>0</v>
      </c>
      <c r="F195" s="11">
        <v>0</v>
      </c>
      <c r="G195" s="11">
        <v>0</v>
      </c>
      <c r="H195" s="11"/>
      <c r="I195" s="11">
        <v>0</v>
      </c>
      <c r="J195" s="11"/>
      <c r="K195" s="11"/>
      <c r="L195" s="11"/>
      <c r="M195" s="11"/>
      <c r="N195" s="11"/>
      <c r="O195" s="11"/>
      <c r="P195" s="18"/>
      <c r="R195" s="17">
        <v>865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/>
      <c r="Y195" s="11">
        <v>0</v>
      </c>
      <c r="Z195" s="11"/>
      <c r="AA195" s="11"/>
      <c r="AB195" s="11"/>
      <c r="AC195" s="11"/>
      <c r="AD195" s="11"/>
      <c r="AE195" s="11"/>
      <c r="AF195" s="18"/>
      <c r="AH195" s="17">
        <v>865</v>
      </c>
      <c r="AI195" s="11">
        <v>0</v>
      </c>
      <c r="AJ195" s="11">
        <v>0</v>
      </c>
      <c r="AK195" s="11">
        <v>0</v>
      </c>
      <c r="AL195" s="11">
        <v>0</v>
      </c>
      <c r="AM195" s="11">
        <v>0</v>
      </c>
      <c r="AN195" s="11"/>
      <c r="AO195" s="11">
        <v>0</v>
      </c>
      <c r="AP195" s="11"/>
      <c r="AQ195" s="11"/>
      <c r="AR195" s="11"/>
      <c r="AS195" s="11"/>
      <c r="AT195" s="11"/>
      <c r="AU195" s="11"/>
      <c r="AV195" s="18"/>
    </row>
    <row r="196" spans="2:48">
      <c r="B196" s="17">
        <v>875</v>
      </c>
      <c r="C196" s="11">
        <v>0</v>
      </c>
      <c r="D196" s="11">
        <v>0</v>
      </c>
      <c r="E196" s="11">
        <v>0</v>
      </c>
      <c r="F196" s="11">
        <v>0</v>
      </c>
      <c r="G196" s="11">
        <v>0</v>
      </c>
      <c r="H196" s="11"/>
      <c r="I196" s="11">
        <v>0</v>
      </c>
      <c r="J196" s="11"/>
      <c r="K196" s="11"/>
      <c r="L196" s="11"/>
      <c r="M196" s="11"/>
      <c r="N196" s="11"/>
      <c r="O196" s="11"/>
      <c r="P196" s="18"/>
      <c r="R196" s="17">
        <v>875</v>
      </c>
      <c r="S196" s="11">
        <v>0</v>
      </c>
      <c r="T196" s="11">
        <v>0</v>
      </c>
      <c r="U196" s="11">
        <v>0</v>
      </c>
      <c r="V196" s="11">
        <v>0</v>
      </c>
      <c r="W196" s="11">
        <v>0</v>
      </c>
      <c r="X196" s="11"/>
      <c r="Y196" s="11">
        <v>0</v>
      </c>
      <c r="Z196" s="11"/>
      <c r="AA196" s="11"/>
      <c r="AB196" s="11"/>
      <c r="AC196" s="11"/>
      <c r="AD196" s="11"/>
      <c r="AE196" s="11"/>
      <c r="AF196" s="18"/>
      <c r="AH196" s="17">
        <v>875</v>
      </c>
      <c r="AI196" s="11">
        <v>0</v>
      </c>
      <c r="AJ196" s="11">
        <v>0</v>
      </c>
      <c r="AK196" s="11">
        <v>0</v>
      </c>
      <c r="AL196" s="11">
        <v>0</v>
      </c>
      <c r="AM196" s="11">
        <v>0</v>
      </c>
      <c r="AN196" s="11"/>
      <c r="AO196" s="11">
        <v>0</v>
      </c>
      <c r="AP196" s="11"/>
      <c r="AQ196" s="11"/>
      <c r="AR196" s="11"/>
      <c r="AS196" s="11"/>
      <c r="AT196" s="11"/>
      <c r="AU196" s="11"/>
      <c r="AV196" s="18"/>
    </row>
    <row r="197" spans="2:48">
      <c r="B197" s="17">
        <v>885</v>
      </c>
      <c r="C197" s="11">
        <v>0</v>
      </c>
      <c r="D197" s="11">
        <v>0</v>
      </c>
      <c r="E197" s="11">
        <v>0</v>
      </c>
      <c r="F197" s="11">
        <v>0</v>
      </c>
      <c r="G197" s="11">
        <v>0</v>
      </c>
      <c r="H197" s="11"/>
      <c r="I197" s="11">
        <v>0</v>
      </c>
      <c r="J197" s="11"/>
      <c r="K197" s="11"/>
      <c r="L197" s="11"/>
      <c r="M197" s="11"/>
      <c r="N197" s="11"/>
      <c r="O197" s="11"/>
      <c r="P197" s="18"/>
      <c r="R197" s="17">
        <v>885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/>
      <c r="Y197" s="11">
        <v>0</v>
      </c>
      <c r="Z197" s="11"/>
      <c r="AA197" s="11"/>
      <c r="AB197" s="11"/>
      <c r="AC197" s="11"/>
      <c r="AD197" s="11"/>
      <c r="AE197" s="11"/>
      <c r="AF197" s="18"/>
      <c r="AH197" s="17">
        <v>885</v>
      </c>
      <c r="AI197" s="11">
        <v>0</v>
      </c>
      <c r="AJ197" s="11">
        <v>0</v>
      </c>
      <c r="AK197" s="11">
        <v>0</v>
      </c>
      <c r="AL197" s="11">
        <v>0</v>
      </c>
      <c r="AM197" s="11">
        <v>0</v>
      </c>
      <c r="AN197" s="11"/>
      <c r="AO197" s="11">
        <v>0</v>
      </c>
      <c r="AP197" s="11"/>
      <c r="AQ197" s="11"/>
      <c r="AR197" s="11"/>
      <c r="AS197" s="11"/>
      <c r="AT197" s="11"/>
      <c r="AU197" s="11"/>
      <c r="AV197" s="18"/>
    </row>
    <row r="198" spans="2:48">
      <c r="B198" s="17">
        <v>895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1"/>
      <c r="I198" s="11">
        <v>0</v>
      </c>
      <c r="J198" s="11"/>
      <c r="K198" s="11"/>
      <c r="L198" s="11"/>
      <c r="M198" s="11"/>
      <c r="N198" s="11"/>
      <c r="O198" s="11"/>
      <c r="P198" s="18"/>
      <c r="R198" s="17">
        <v>895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/>
      <c r="Y198" s="11">
        <v>0</v>
      </c>
      <c r="Z198" s="11"/>
      <c r="AA198" s="11"/>
      <c r="AB198" s="11"/>
      <c r="AC198" s="11"/>
      <c r="AD198" s="11"/>
      <c r="AE198" s="11"/>
      <c r="AF198" s="18"/>
      <c r="AH198" s="17">
        <v>895</v>
      </c>
      <c r="AI198" s="11">
        <v>0</v>
      </c>
      <c r="AJ198" s="11">
        <v>0</v>
      </c>
      <c r="AK198" s="11">
        <v>0</v>
      </c>
      <c r="AL198" s="11">
        <v>0</v>
      </c>
      <c r="AM198" s="11">
        <v>0</v>
      </c>
      <c r="AN198" s="11"/>
      <c r="AO198" s="11">
        <v>0</v>
      </c>
      <c r="AP198" s="11"/>
      <c r="AQ198" s="11"/>
      <c r="AR198" s="11"/>
      <c r="AS198" s="11"/>
      <c r="AT198" s="11"/>
      <c r="AU198" s="11"/>
      <c r="AV198" s="18"/>
    </row>
    <row r="199" spans="2:48">
      <c r="B199" s="17">
        <v>905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/>
      <c r="I199" s="11">
        <v>0</v>
      </c>
      <c r="J199" s="11"/>
      <c r="K199" s="11"/>
      <c r="L199" s="11"/>
      <c r="M199" s="11"/>
      <c r="N199" s="11"/>
      <c r="O199" s="11"/>
      <c r="P199" s="18"/>
      <c r="R199" s="17">
        <v>905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/>
      <c r="Y199" s="11">
        <v>0</v>
      </c>
      <c r="Z199" s="11"/>
      <c r="AA199" s="11"/>
      <c r="AB199" s="11"/>
      <c r="AC199" s="11"/>
      <c r="AD199" s="11"/>
      <c r="AE199" s="11"/>
      <c r="AF199" s="18"/>
      <c r="AH199" s="17">
        <v>905</v>
      </c>
      <c r="AI199" s="11">
        <v>0</v>
      </c>
      <c r="AJ199" s="11">
        <v>0</v>
      </c>
      <c r="AK199" s="11">
        <v>0</v>
      </c>
      <c r="AL199" s="11">
        <v>0</v>
      </c>
      <c r="AM199" s="11">
        <v>0</v>
      </c>
      <c r="AN199" s="11"/>
      <c r="AO199" s="11">
        <v>0</v>
      </c>
      <c r="AP199" s="11"/>
      <c r="AQ199" s="11"/>
      <c r="AR199" s="11"/>
      <c r="AS199" s="11"/>
      <c r="AT199" s="11"/>
      <c r="AU199" s="11"/>
      <c r="AV199" s="18"/>
    </row>
    <row r="200" spans="2:48">
      <c r="B200" s="17">
        <v>915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/>
      <c r="I200" s="11">
        <v>0</v>
      </c>
      <c r="J200" s="11"/>
      <c r="K200" s="11"/>
      <c r="L200" s="11"/>
      <c r="M200" s="11"/>
      <c r="N200" s="11"/>
      <c r="O200" s="11"/>
      <c r="P200" s="18"/>
      <c r="R200" s="17">
        <v>915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/>
      <c r="Y200" s="11">
        <v>0</v>
      </c>
      <c r="Z200" s="11"/>
      <c r="AA200" s="11"/>
      <c r="AB200" s="11"/>
      <c r="AC200" s="11"/>
      <c r="AD200" s="11"/>
      <c r="AE200" s="11"/>
      <c r="AF200" s="18"/>
      <c r="AH200" s="17">
        <v>915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1"/>
      <c r="AO200" s="11">
        <v>0</v>
      </c>
      <c r="AP200" s="11"/>
      <c r="AQ200" s="11"/>
      <c r="AR200" s="11"/>
      <c r="AS200" s="11"/>
      <c r="AT200" s="11"/>
      <c r="AU200" s="11"/>
      <c r="AV200" s="18"/>
    </row>
    <row r="201" spans="2:48">
      <c r="B201" s="17">
        <v>925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/>
      <c r="I201" s="11">
        <v>0</v>
      </c>
      <c r="J201" s="11"/>
      <c r="K201" s="11"/>
      <c r="L201" s="11"/>
      <c r="M201" s="11"/>
      <c r="N201" s="11"/>
      <c r="O201" s="11"/>
      <c r="P201" s="18"/>
      <c r="R201" s="17">
        <v>925</v>
      </c>
      <c r="S201" s="11">
        <v>0</v>
      </c>
      <c r="T201" s="11">
        <v>0</v>
      </c>
      <c r="U201" s="11">
        <v>0</v>
      </c>
      <c r="V201" s="11">
        <v>0</v>
      </c>
      <c r="W201" s="11">
        <v>0</v>
      </c>
      <c r="X201" s="11"/>
      <c r="Y201" s="11">
        <v>0</v>
      </c>
      <c r="Z201" s="11"/>
      <c r="AA201" s="11"/>
      <c r="AB201" s="11"/>
      <c r="AC201" s="11"/>
      <c r="AD201" s="11"/>
      <c r="AE201" s="11"/>
      <c r="AF201" s="18"/>
      <c r="AH201" s="17">
        <v>925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1"/>
      <c r="AO201" s="11">
        <v>0</v>
      </c>
      <c r="AP201" s="11"/>
      <c r="AQ201" s="11"/>
      <c r="AR201" s="11"/>
      <c r="AS201" s="11"/>
      <c r="AT201" s="11"/>
      <c r="AU201" s="11"/>
      <c r="AV201" s="18"/>
    </row>
    <row r="202" spans="2:48">
      <c r="B202" s="17">
        <v>935</v>
      </c>
      <c r="C202" s="11">
        <v>0</v>
      </c>
      <c r="D202" s="11">
        <v>0</v>
      </c>
      <c r="E202" s="11">
        <v>0</v>
      </c>
      <c r="F202" s="11">
        <v>0</v>
      </c>
      <c r="G202" s="11">
        <v>0</v>
      </c>
      <c r="H202" s="11"/>
      <c r="I202" s="11">
        <v>0</v>
      </c>
      <c r="J202" s="11"/>
      <c r="K202" s="11"/>
      <c r="L202" s="11"/>
      <c r="M202" s="11"/>
      <c r="N202" s="11"/>
      <c r="O202" s="11"/>
      <c r="P202" s="18"/>
      <c r="R202" s="17">
        <v>935</v>
      </c>
      <c r="S202" s="11">
        <v>0</v>
      </c>
      <c r="T202" s="11">
        <v>0</v>
      </c>
      <c r="U202" s="11">
        <v>0</v>
      </c>
      <c r="V202" s="11">
        <v>0</v>
      </c>
      <c r="W202" s="11">
        <v>0</v>
      </c>
      <c r="X202" s="11"/>
      <c r="Y202" s="11">
        <v>0</v>
      </c>
      <c r="Z202" s="11"/>
      <c r="AA202" s="11"/>
      <c r="AB202" s="11"/>
      <c r="AC202" s="11"/>
      <c r="AD202" s="11"/>
      <c r="AE202" s="11"/>
      <c r="AF202" s="18"/>
      <c r="AH202" s="17">
        <v>935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1"/>
      <c r="AO202" s="11">
        <v>0</v>
      </c>
      <c r="AP202" s="11"/>
      <c r="AQ202" s="11"/>
      <c r="AR202" s="11"/>
      <c r="AS202" s="11"/>
      <c r="AT202" s="11"/>
      <c r="AU202" s="11"/>
      <c r="AV202" s="18"/>
    </row>
    <row r="203" spans="2:48">
      <c r="B203" s="17">
        <v>945</v>
      </c>
      <c r="C203" s="11">
        <v>0</v>
      </c>
      <c r="D203" s="11">
        <v>0</v>
      </c>
      <c r="E203" s="11">
        <v>0</v>
      </c>
      <c r="F203" s="11">
        <v>0</v>
      </c>
      <c r="G203" s="11">
        <v>0</v>
      </c>
      <c r="H203" s="11"/>
      <c r="I203" s="11">
        <v>0</v>
      </c>
      <c r="J203" s="11"/>
      <c r="K203" s="11"/>
      <c r="L203" s="11"/>
      <c r="M203" s="11"/>
      <c r="N203" s="11"/>
      <c r="O203" s="11"/>
      <c r="P203" s="18"/>
      <c r="R203" s="17">
        <v>945</v>
      </c>
      <c r="S203" s="11">
        <v>0</v>
      </c>
      <c r="T203" s="11">
        <v>0</v>
      </c>
      <c r="U203" s="11">
        <v>0</v>
      </c>
      <c r="V203" s="11">
        <v>0</v>
      </c>
      <c r="W203" s="11">
        <v>0</v>
      </c>
      <c r="X203" s="11"/>
      <c r="Y203" s="11">
        <v>0</v>
      </c>
      <c r="Z203" s="11"/>
      <c r="AA203" s="11"/>
      <c r="AB203" s="11"/>
      <c r="AC203" s="11"/>
      <c r="AD203" s="11"/>
      <c r="AE203" s="11"/>
      <c r="AF203" s="18"/>
      <c r="AH203" s="17">
        <v>945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1"/>
      <c r="AO203" s="11">
        <v>0</v>
      </c>
      <c r="AP203" s="11"/>
      <c r="AQ203" s="11"/>
      <c r="AR203" s="11"/>
      <c r="AS203" s="11"/>
      <c r="AT203" s="11"/>
      <c r="AU203" s="11"/>
      <c r="AV203" s="18"/>
    </row>
    <row r="204" spans="2:48">
      <c r="B204" s="17">
        <v>955</v>
      </c>
      <c r="C204" s="11">
        <v>0</v>
      </c>
      <c r="D204" s="11">
        <v>0</v>
      </c>
      <c r="E204" s="11">
        <v>0</v>
      </c>
      <c r="F204" s="11">
        <v>0</v>
      </c>
      <c r="G204" s="11">
        <v>0</v>
      </c>
      <c r="H204" s="11"/>
      <c r="I204" s="11">
        <v>0</v>
      </c>
      <c r="J204" s="11"/>
      <c r="K204" s="11"/>
      <c r="L204" s="11"/>
      <c r="M204" s="11"/>
      <c r="N204" s="11"/>
      <c r="O204" s="11"/>
      <c r="P204" s="18"/>
      <c r="R204" s="17">
        <v>955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/>
      <c r="Y204" s="11">
        <v>0</v>
      </c>
      <c r="Z204" s="11"/>
      <c r="AA204" s="11"/>
      <c r="AB204" s="11"/>
      <c r="AC204" s="11"/>
      <c r="AD204" s="11"/>
      <c r="AE204" s="11"/>
      <c r="AF204" s="18"/>
      <c r="AH204" s="17">
        <v>955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1"/>
      <c r="AO204" s="11">
        <v>0</v>
      </c>
      <c r="AP204" s="11"/>
      <c r="AQ204" s="11"/>
      <c r="AR204" s="11"/>
      <c r="AS204" s="11"/>
      <c r="AT204" s="11"/>
      <c r="AU204" s="11"/>
      <c r="AV204" s="18"/>
    </row>
    <row r="205" spans="2:48">
      <c r="B205" s="17">
        <v>965</v>
      </c>
      <c r="C205" s="11">
        <v>0</v>
      </c>
      <c r="D205" s="11">
        <v>0</v>
      </c>
      <c r="E205" s="11">
        <v>0</v>
      </c>
      <c r="F205" s="11">
        <v>0</v>
      </c>
      <c r="G205" s="11">
        <v>0</v>
      </c>
      <c r="H205" s="11"/>
      <c r="I205" s="11">
        <v>0</v>
      </c>
      <c r="J205" s="11"/>
      <c r="K205" s="11"/>
      <c r="L205" s="11"/>
      <c r="M205" s="11"/>
      <c r="N205" s="11"/>
      <c r="O205" s="11"/>
      <c r="P205" s="18"/>
      <c r="R205" s="17">
        <v>965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/>
      <c r="Y205" s="11">
        <v>0</v>
      </c>
      <c r="Z205" s="11"/>
      <c r="AA205" s="11"/>
      <c r="AB205" s="11"/>
      <c r="AC205" s="11"/>
      <c r="AD205" s="11"/>
      <c r="AE205" s="11"/>
      <c r="AF205" s="18"/>
      <c r="AH205" s="17">
        <v>965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1"/>
      <c r="AO205" s="11">
        <v>0</v>
      </c>
      <c r="AP205" s="11"/>
      <c r="AQ205" s="11"/>
      <c r="AR205" s="11"/>
      <c r="AS205" s="11"/>
      <c r="AT205" s="11"/>
      <c r="AU205" s="11"/>
      <c r="AV205" s="18"/>
    </row>
    <row r="206" spans="2:48">
      <c r="B206" s="17">
        <v>975</v>
      </c>
      <c r="C206" s="11">
        <v>0</v>
      </c>
      <c r="D206" s="11">
        <v>0</v>
      </c>
      <c r="E206" s="11">
        <v>0</v>
      </c>
      <c r="F206" s="11">
        <v>0</v>
      </c>
      <c r="G206" s="11">
        <v>0</v>
      </c>
      <c r="H206" s="11"/>
      <c r="I206" s="11">
        <v>0</v>
      </c>
      <c r="J206" s="11"/>
      <c r="K206" s="11"/>
      <c r="L206" s="11"/>
      <c r="M206" s="11"/>
      <c r="N206" s="11"/>
      <c r="O206" s="11"/>
      <c r="P206" s="18"/>
      <c r="R206" s="17">
        <v>975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/>
      <c r="Y206" s="11">
        <v>0</v>
      </c>
      <c r="Z206" s="11"/>
      <c r="AA206" s="11"/>
      <c r="AB206" s="11"/>
      <c r="AC206" s="11"/>
      <c r="AD206" s="11"/>
      <c r="AE206" s="11"/>
      <c r="AF206" s="18"/>
      <c r="AH206" s="17">
        <v>975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1"/>
      <c r="AO206" s="11">
        <v>0</v>
      </c>
      <c r="AP206" s="11"/>
      <c r="AQ206" s="11"/>
      <c r="AR206" s="11"/>
      <c r="AS206" s="11"/>
      <c r="AT206" s="11"/>
      <c r="AU206" s="11"/>
      <c r="AV206" s="18"/>
    </row>
    <row r="207" spans="2:48">
      <c r="B207" s="17">
        <v>985</v>
      </c>
      <c r="C207" s="11">
        <v>0</v>
      </c>
      <c r="D207" s="11">
        <v>0</v>
      </c>
      <c r="E207" s="11">
        <v>0</v>
      </c>
      <c r="F207" s="11">
        <v>0</v>
      </c>
      <c r="G207" s="11">
        <v>0</v>
      </c>
      <c r="H207" s="11"/>
      <c r="I207" s="11">
        <v>0</v>
      </c>
      <c r="J207" s="11"/>
      <c r="K207" s="11"/>
      <c r="L207" s="11"/>
      <c r="M207" s="11"/>
      <c r="N207" s="11"/>
      <c r="O207" s="11"/>
      <c r="P207" s="18"/>
      <c r="R207" s="17">
        <v>985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/>
      <c r="Y207" s="11">
        <v>0</v>
      </c>
      <c r="Z207" s="11"/>
      <c r="AA207" s="11"/>
      <c r="AB207" s="11"/>
      <c r="AC207" s="11"/>
      <c r="AD207" s="11"/>
      <c r="AE207" s="11"/>
      <c r="AF207" s="18"/>
      <c r="AH207" s="17">
        <v>985</v>
      </c>
      <c r="AI207" s="11">
        <v>0</v>
      </c>
      <c r="AJ207" s="11">
        <v>0</v>
      </c>
      <c r="AK207" s="11">
        <v>0</v>
      </c>
      <c r="AL207" s="11">
        <v>0</v>
      </c>
      <c r="AM207" s="11">
        <v>0</v>
      </c>
      <c r="AN207" s="11"/>
      <c r="AO207" s="11">
        <v>0</v>
      </c>
      <c r="AP207" s="11"/>
      <c r="AQ207" s="11"/>
      <c r="AR207" s="11"/>
      <c r="AS207" s="11"/>
      <c r="AT207" s="11"/>
      <c r="AU207" s="11"/>
      <c r="AV207" s="18"/>
    </row>
    <row r="208" spans="2:48" ht="15.75" thickBot="1">
      <c r="B208" s="91">
        <v>995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/>
      <c r="I208" s="40">
        <v>0</v>
      </c>
      <c r="J208" s="40"/>
      <c r="K208" s="40"/>
      <c r="L208" s="40"/>
      <c r="M208" s="40"/>
      <c r="N208" s="40"/>
      <c r="O208" s="40"/>
      <c r="P208" s="92"/>
      <c r="R208" s="91">
        <v>995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  <c r="X208" s="40"/>
      <c r="Y208" s="40">
        <v>0</v>
      </c>
      <c r="Z208" s="40"/>
      <c r="AA208" s="40"/>
      <c r="AB208" s="40"/>
      <c r="AC208" s="40"/>
      <c r="AD208" s="40"/>
      <c r="AE208" s="40"/>
      <c r="AF208" s="92"/>
      <c r="AH208" s="91">
        <v>995</v>
      </c>
      <c r="AI208" s="40">
        <v>0</v>
      </c>
      <c r="AJ208" s="40">
        <v>0</v>
      </c>
      <c r="AK208" s="40">
        <v>0</v>
      </c>
      <c r="AL208" s="40">
        <v>0</v>
      </c>
      <c r="AM208" s="40">
        <v>0</v>
      </c>
      <c r="AN208" s="40"/>
      <c r="AO208" s="40">
        <v>0</v>
      </c>
      <c r="AP208" s="40"/>
      <c r="AQ208" s="40"/>
      <c r="AR208" s="40"/>
      <c r="AS208" s="40"/>
      <c r="AT208" s="40"/>
      <c r="AU208" s="40"/>
      <c r="AV208" s="92"/>
    </row>
  </sheetData>
  <mergeCells count="6">
    <mergeCell ref="AH2:AV2"/>
    <mergeCell ref="B106:P106"/>
    <mergeCell ref="R106:AF106"/>
    <mergeCell ref="AH106:AV106"/>
    <mergeCell ref="B2:P2"/>
    <mergeCell ref="R2:AF2"/>
  </mergeCells>
  <phoneticPr fontId="2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T11"/>
  <sheetViews>
    <sheetView workbookViewId="0">
      <selection activeCell="H32" sqref="H32"/>
    </sheetView>
  </sheetViews>
  <sheetFormatPr baseColWidth="10" defaultColWidth="8.85546875" defaultRowHeight="15"/>
  <cols>
    <col min="2" max="2" width="4" bestFit="1" customWidth="1"/>
    <col min="3" max="3" width="8.140625" bestFit="1" customWidth="1"/>
    <col min="4" max="4" width="27.42578125" bestFit="1" customWidth="1"/>
    <col min="5" max="8" width="8.5703125" bestFit="1" customWidth="1"/>
    <col min="9" max="9" width="13.5703125" bestFit="1" customWidth="1"/>
    <col min="10" max="10" width="10.7109375" bestFit="1" customWidth="1"/>
    <col min="11" max="11" width="14.85546875" bestFit="1" customWidth="1"/>
    <col min="12" max="12" width="19.140625" bestFit="1" customWidth="1"/>
    <col min="13" max="13" width="17" bestFit="1" customWidth="1"/>
    <col min="14" max="14" width="20.85546875" bestFit="1" customWidth="1"/>
    <col min="15" max="15" width="16.140625" bestFit="1" customWidth="1"/>
    <col min="16" max="16" width="20.42578125" bestFit="1" customWidth="1"/>
    <col min="17" max="17" width="16.140625" bestFit="1" customWidth="1"/>
    <col min="18" max="18" width="26.140625" bestFit="1" customWidth="1"/>
    <col min="19" max="19" width="12.42578125" bestFit="1" customWidth="1"/>
    <col min="20" max="20" width="16.140625" bestFit="1" customWidth="1"/>
  </cols>
  <sheetData>
    <row r="5" spans="2:20">
      <c r="B5" s="8"/>
      <c r="C5" s="8"/>
      <c r="D5" s="56" t="s">
        <v>1469</v>
      </c>
      <c r="E5" s="8"/>
      <c r="F5" s="8"/>
      <c r="G5" s="8"/>
      <c r="H5" s="56" t="s">
        <v>1470</v>
      </c>
      <c r="I5" s="56" t="s">
        <v>1471</v>
      </c>
      <c r="J5" s="56" t="s">
        <v>1472</v>
      </c>
      <c r="K5" s="56" t="s">
        <v>1473</v>
      </c>
      <c r="L5" s="56" t="s">
        <v>1474</v>
      </c>
      <c r="M5" s="56" t="s">
        <v>1475</v>
      </c>
      <c r="N5" s="56" t="s">
        <v>1476</v>
      </c>
      <c r="O5" s="56" t="s">
        <v>1477</v>
      </c>
      <c r="P5" s="56" t="s">
        <v>50</v>
      </c>
      <c r="Q5" s="56" t="s">
        <v>1477</v>
      </c>
      <c r="R5" s="56" t="s">
        <v>1478</v>
      </c>
      <c r="S5" s="70" t="s">
        <v>1479</v>
      </c>
      <c r="T5" s="56" t="s">
        <v>1477</v>
      </c>
    </row>
    <row r="6" spans="2:20">
      <c r="B6" s="135" t="s">
        <v>51</v>
      </c>
      <c r="C6" s="56" t="s">
        <v>7</v>
      </c>
      <c r="D6" s="8" t="s">
        <v>1480</v>
      </c>
      <c r="E6" s="84">
        <v>4280000000000</v>
      </c>
      <c r="F6" s="84">
        <v>4210000000000</v>
      </c>
      <c r="G6" s="84">
        <v>3760000000000</v>
      </c>
      <c r="H6" s="85">
        <v>4080000000000</v>
      </c>
      <c r="I6" s="84">
        <v>163000000000</v>
      </c>
      <c r="J6" s="84">
        <v>168000000</v>
      </c>
      <c r="K6" s="86">
        <v>0.45095057</v>
      </c>
      <c r="L6" s="86">
        <v>60</v>
      </c>
      <c r="M6" s="86">
        <v>27.057034219999998</v>
      </c>
      <c r="N6" s="86">
        <f>(M6*1000000)/J6</f>
        <v>0.16105377511904762</v>
      </c>
      <c r="O6" s="87">
        <f>N7/N6</f>
        <v>1.7605396289684949</v>
      </c>
      <c r="P6" s="84">
        <f>(H6*1000000)/J6</f>
        <v>24285714285.714287</v>
      </c>
      <c r="Q6" s="87">
        <f>P7/P6</f>
        <v>0.72222222222222221</v>
      </c>
      <c r="R6" s="87">
        <f>AVERAGE(P6,P8,P10)</f>
        <v>34871912401.324165</v>
      </c>
      <c r="S6">
        <v>475115155943</v>
      </c>
      <c r="T6" s="87">
        <f>S7/S6</f>
        <v>1.531897243569132</v>
      </c>
    </row>
    <row r="7" spans="2:20">
      <c r="B7" s="135"/>
      <c r="C7" s="56" t="s">
        <v>25</v>
      </c>
      <c r="D7" s="8" t="s">
        <v>1480</v>
      </c>
      <c r="E7" s="84">
        <v>2280000000000</v>
      </c>
      <c r="F7" s="84">
        <v>2210000000000</v>
      </c>
      <c r="G7" s="84">
        <v>2160000000000</v>
      </c>
      <c r="H7" s="85">
        <v>2210000000000</v>
      </c>
      <c r="I7" s="84">
        <v>34700000000</v>
      </c>
      <c r="J7" s="84">
        <v>126000000</v>
      </c>
      <c r="K7" s="86">
        <v>0.59543726200000002</v>
      </c>
      <c r="L7" s="86">
        <v>60</v>
      </c>
      <c r="M7" s="86">
        <v>35.72623574</v>
      </c>
      <c r="N7" s="86">
        <f t="shared" ref="N7:N11" si="0">(M7*1000000)/J7</f>
        <v>0.2835415534920635</v>
      </c>
      <c r="O7" s="8"/>
      <c r="P7" s="84">
        <f t="shared" ref="P7:P11" si="1">(H7*1000000)/J7</f>
        <v>17539682539.682541</v>
      </c>
      <c r="Q7" s="8"/>
      <c r="R7" s="87">
        <f>AVERAGE(P7,P9,P11)</f>
        <v>27344813358.574829</v>
      </c>
      <c r="S7" s="8">
        <v>727827597767</v>
      </c>
      <c r="T7" s="8"/>
    </row>
    <row r="8" spans="2:20">
      <c r="B8" s="135" t="s">
        <v>52</v>
      </c>
      <c r="C8" s="56" t="s">
        <v>7</v>
      </c>
      <c r="D8" s="8" t="s">
        <v>1480</v>
      </c>
      <c r="E8" s="84">
        <v>9430000000000</v>
      </c>
      <c r="F8" s="84">
        <v>7490000000000</v>
      </c>
      <c r="G8" s="84">
        <v>8430000000000</v>
      </c>
      <c r="H8" s="85">
        <v>8450000000000</v>
      </c>
      <c r="I8" s="84">
        <v>561000000000</v>
      </c>
      <c r="J8" s="84">
        <v>187000000</v>
      </c>
      <c r="K8" s="86">
        <v>0.95665399200000001</v>
      </c>
      <c r="L8" s="86">
        <v>60</v>
      </c>
      <c r="M8" s="86">
        <v>57.399239540000004</v>
      </c>
      <c r="N8" s="86">
        <f t="shared" si="0"/>
        <v>0.30694780502673802</v>
      </c>
      <c r="O8" s="87">
        <f>N9/N8</f>
        <v>2.1055019305811018</v>
      </c>
      <c r="P8" s="84">
        <f t="shared" si="1"/>
        <v>45187165775.40107</v>
      </c>
      <c r="Q8" s="87">
        <f>P9/P8</f>
        <v>0.87098055790363493</v>
      </c>
      <c r="R8" s="8"/>
      <c r="S8" s="8">
        <v>751569940591</v>
      </c>
      <c r="T8" s="87">
        <f>S9/S8</f>
        <v>1.9153219342647536</v>
      </c>
    </row>
    <row r="9" spans="2:20">
      <c r="B9" s="135"/>
      <c r="C9" s="56" t="s">
        <v>25</v>
      </c>
      <c r="D9" s="8" t="s">
        <v>1480</v>
      </c>
      <c r="E9" s="84">
        <v>5830000000000</v>
      </c>
      <c r="F9" s="84">
        <v>5720000000000</v>
      </c>
      <c r="G9" s="84">
        <v>4970000000000</v>
      </c>
      <c r="H9" s="85">
        <v>5510000000000</v>
      </c>
      <c r="I9" s="84">
        <v>270000000000</v>
      </c>
      <c r="J9" s="84">
        <v>140000000</v>
      </c>
      <c r="K9" s="86">
        <v>1.5079847909999999</v>
      </c>
      <c r="L9" s="86">
        <v>60</v>
      </c>
      <c r="M9" s="86">
        <v>90.479087449999994</v>
      </c>
      <c r="N9" s="86">
        <f t="shared" si="0"/>
        <v>0.64627919607142847</v>
      </c>
      <c r="O9" s="8"/>
      <c r="P9" s="84">
        <f t="shared" si="1"/>
        <v>39357142857.14286</v>
      </c>
      <c r="Q9" s="8"/>
      <c r="R9" s="8"/>
      <c r="S9" s="8">
        <v>1439498392348</v>
      </c>
      <c r="T9" s="8"/>
    </row>
    <row r="10" spans="2:20">
      <c r="B10" s="135" t="s">
        <v>53</v>
      </c>
      <c r="C10" s="56" t="s">
        <v>7</v>
      </c>
      <c r="D10" s="8" t="s">
        <v>1480</v>
      </c>
      <c r="E10" s="84">
        <v>9550000000000</v>
      </c>
      <c r="F10" s="84">
        <v>9280000000000</v>
      </c>
      <c r="G10" s="84">
        <v>10700000000000</v>
      </c>
      <c r="H10" s="85">
        <v>9840000000000</v>
      </c>
      <c r="I10" s="84">
        <v>432000000000</v>
      </c>
      <c r="J10" s="84">
        <v>280000000</v>
      </c>
      <c r="K10" s="86">
        <v>0.81424936400000003</v>
      </c>
      <c r="L10" s="86">
        <v>100</v>
      </c>
      <c r="M10" s="86">
        <v>81.424936389999999</v>
      </c>
      <c r="N10" s="86">
        <f t="shared" si="0"/>
        <v>0.29080334424999998</v>
      </c>
      <c r="O10" s="87">
        <f>N11/N10</f>
        <v>1.2643348624025743</v>
      </c>
      <c r="P10" s="84">
        <f t="shared" si="1"/>
        <v>35142857142.85714</v>
      </c>
      <c r="Q10" s="87">
        <f>P11/P10</f>
        <v>0.71529797866786016</v>
      </c>
      <c r="R10" s="8"/>
      <c r="S10" s="8">
        <v>867101195571</v>
      </c>
      <c r="T10" s="87">
        <f>S11/S10</f>
        <v>1.6631278645825809</v>
      </c>
    </row>
    <row r="11" spans="2:20">
      <c r="B11" s="135"/>
      <c r="C11" s="56" t="s">
        <v>25</v>
      </c>
      <c r="D11" s="8" t="s">
        <v>1480</v>
      </c>
      <c r="E11" s="84">
        <v>5700000000000</v>
      </c>
      <c r="F11" s="84">
        <v>5300000000000</v>
      </c>
      <c r="G11" s="84">
        <v>5450000000000</v>
      </c>
      <c r="H11" s="85">
        <v>5480000000000</v>
      </c>
      <c r="I11" s="84">
        <v>116000000000</v>
      </c>
      <c r="J11" s="84">
        <v>218000000</v>
      </c>
      <c r="K11" s="86">
        <v>0.80152671799999997</v>
      </c>
      <c r="L11" s="86">
        <v>100</v>
      </c>
      <c r="M11" s="86">
        <v>80.152671760000004</v>
      </c>
      <c r="N11" s="86">
        <f t="shared" si="0"/>
        <v>0.36767280623853216</v>
      </c>
      <c r="O11" s="8"/>
      <c r="P11" s="84">
        <f t="shared" si="1"/>
        <v>25137614678.899082</v>
      </c>
      <c r="Q11" s="8"/>
      <c r="R11" s="8"/>
      <c r="S11" s="8">
        <v>1442100159767</v>
      </c>
      <c r="T11" s="8"/>
    </row>
  </sheetData>
  <mergeCells count="3">
    <mergeCell ref="B6:B7"/>
    <mergeCell ref="B8:B9"/>
    <mergeCell ref="B10:B11"/>
  </mergeCells>
  <phoneticPr fontId="2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51"/>
  <sheetViews>
    <sheetView workbookViewId="0">
      <selection activeCell="I31" sqref="I31"/>
    </sheetView>
  </sheetViews>
  <sheetFormatPr baseColWidth="10" defaultColWidth="8.85546875" defaultRowHeight="15"/>
  <cols>
    <col min="2" max="2" width="11.140625" bestFit="1" customWidth="1"/>
    <col min="3" max="5" width="9.42578125" bestFit="1" customWidth="1"/>
    <col min="6" max="8" width="8.42578125" bestFit="1" customWidth="1"/>
  </cols>
  <sheetData>
    <row r="2" spans="2:8">
      <c r="B2" s="74" t="s">
        <v>1316</v>
      </c>
      <c r="C2" s="74" t="s">
        <v>1317</v>
      </c>
      <c r="D2" s="74" t="s">
        <v>1318</v>
      </c>
      <c r="E2" s="74" t="s">
        <v>1319</v>
      </c>
      <c r="F2" s="74" t="s">
        <v>1320</v>
      </c>
      <c r="G2" s="74" t="s">
        <v>1321</v>
      </c>
      <c r="H2" s="74" t="s">
        <v>1322</v>
      </c>
    </row>
    <row r="3" spans="2:8">
      <c r="B3" s="72" t="s">
        <v>113</v>
      </c>
      <c r="C3" s="73">
        <v>26.884948722090019</v>
      </c>
      <c r="D3" s="73">
        <v>25.734200451700051</v>
      </c>
      <c r="E3" s="73">
        <v>27.282232064199452</v>
      </c>
      <c r="F3" s="73">
        <v>28.771071860902538</v>
      </c>
      <c r="G3" s="73">
        <v>29.126302371051178</v>
      </c>
      <c r="H3" s="73">
        <v>29.249138406770371</v>
      </c>
    </row>
    <row r="4" spans="2:8">
      <c r="B4" s="72" t="s">
        <v>138</v>
      </c>
      <c r="C4" s="73">
        <v>24.49112724970902</v>
      </c>
      <c r="D4" s="73">
        <v>24.404773268604451</v>
      </c>
      <c r="E4" s="73">
        <v>25.019545942114451</v>
      </c>
      <c r="F4" s="73">
        <v>26.260349510853938</v>
      </c>
      <c r="G4" s="73">
        <v>26.121049172274578</v>
      </c>
      <c r="H4" s="73">
        <v>27.287340030959971</v>
      </c>
    </row>
    <row r="5" spans="2:8">
      <c r="B5" s="72" t="s">
        <v>149</v>
      </c>
      <c r="C5" s="73">
        <v>24.540581274509119</v>
      </c>
      <c r="D5" s="73">
        <v>23.690375791565952</v>
      </c>
      <c r="E5" s="73">
        <v>24.93620856285445</v>
      </c>
      <c r="F5" s="73">
        <v>26.239692325469438</v>
      </c>
      <c r="G5" s="73">
        <v>25.972604426364679</v>
      </c>
      <c r="H5" s="73">
        <v>26.171506734304671</v>
      </c>
    </row>
    <row r="6" spans="2:8">
      <c r="B6" s="72" t="s">
        <v>217</v>
      </c>
      <c r="C6" s="73">
        <v>23.779065115572219</v>
      </c>
      <c r="D6" s="73">
        <v>24.16651051790825</v>
      </c>
      <c r="E6" s="73">
        <v>24.731806629675351</v>
      </c>
      <c r="F6" s="73">
        <v>25.282109467248137</v>
      </c>
      <c r="G6" s="73">
        <v>24.774911750731778</v>
      </c>
      <c r="H6" s="73">
        <v>25.80821243053207</v>
      </c>
    </row>
    <row r="7" spans="2:8">
      <c r="B7" s="72" t="s">
        <v>198</v>
      </c>
      <c r="C7" s="73">
        <v>23.976508098985722</v>
      </c>
      <c r="D7" s="73">
        <v>23.112810588237952</v>
      </c>
      <c r="E7" s="73">
        <v>24.585100468281052</v>
      </c>
      <c r="F7" s="73">
        <v>24.660234863560039</v>
      </c>
      <c r="G7" s="73">
        <v>25.40377245960018</v>
      </c>
      <c r="H7" s="73">
        <v>25.223783456048672</v>
      </c>
    </row>
    <row r="8" spans="2:8">
      <c r="B8" s="72" t="s">
        <v>1270</v>
      </c>
      <c r="C8" s="73">
        <v>0</v>
      </c>
      <c r="D8" s="73">
        <v>0</v>
      </c>
      <c r="E8" s="73">
        <v>0</v>
      </c>
      <c r="F8" s="73">
        <v>22.893354558189039</v>
      </c>
      <c r="G8" s="73">
        <v>23.301374126335979</v>
      </c>
      <c r="H8" s="73">
        <v>23.237688261427571</v>
      </c>
    </row>
    <row r="9" spans="2:8">
      <c r="B9" s="72" t="s">
        <v>191</v>
      </c>
      <c r="C9" s="73">
        <v>24.894628877662722</v>
      </c>
      <c r="D9" s="73">
        <v>24.51311191531325</v>
      </c>
      <c r="E9" s="73">
        <v>25.383456224364849</v>
      </c>
      <c r="F9" s="73">
        <v>26.252641797349337</v>
      </c>
      <c r="G9" s="73">
        <v>26.03036784969478</v>
      </c>
      <c r="H9" s="73">
        <v>26.304014834595471</v>
      </c>
    </row>
    <row r="10" spans="2:8">
      <c r="B10" s="72" t="s">
        <v>179</v>
      </c>
      <c r="C10" s="73">
        <v>31.705080164136721</v>
      </c>
      <c r="D10" s="73">
        <v>31.687162264506451</v>
      </c>
      <c r="E10" s="73">
        <v>31.829146702985149</v>
      </c>
      <c r="F10" s="73">
        <v>32.297554333732336</v>
      </c>
      <c r="G10" s="73">
        <v>33.421272677702376</v>
      </c>
      <c r="H10" s="73">
        <v>33.569167746421471</v>
      </c>
    </row>
    <row r="11" spans="2:8">
      <c r="B11" s="72" t="s">
        <v>180</v>
      </c>
      <c r="C11" s="73">
        <v>31.705080164136721</v>
      </c>
      <c r="D11" s="73">
        <v>31.687162264506451</v>
      </c>
      <c r="E11" s="73">
        <v>31.829146702985149</v>
      </c>
      <c r="F11" s="73">
        <v>32.297554333732336</v>
      </c>
      <c r="G11" s="73">
        <v>33.421272677702376</v>
      </c>
      <c r="H11" s="73">
        <v>33.569167746421471</v>
      </c>
    </row>
    <row r="12" spans="2:8">
      <c r="B12" s="72" t="s">
        <v>1249</v>
      </c>
      <c r="C12" s="73">
        <v>0</v>
      </c>
      <c r="D12" s="73">
        <v>0</v>
      </c>
      <c r="E12" s="73">
        <v>0</v>
      </c>
      <c r="F12" s="73">
        <v>22.170771444946936</v>
      </c>
      <c r="G12" s="73">
        <v>22.656641409556979</v>
      </c>
      <c r="H12" s="73">
        <v>21.845397543379772</v>
      </c>
    </row>
    <row r="13" spans="2:8">
      <c r="B13" s="72" t="s">
        <v>133</v>
      </c>
      <c r="C13" s="73">
        <v>23.179680124547922</v>
      </c>
      <c r="D13" s="73">
        <v>21.989794018292852</v>
      </c>
      <c r="E13" s="73">
        <v>23.343521944994649</v>
      </c>
      <c r="F13" s="73">
        <v>24.750654094373637</v>
      </c>
      <c r="G13" s="73">
        <v>0</v>
      </c>
      <c r="H13" s="73">
        <v>24.938957893717671</v>
      </c>
    </row>
    <row r="14" spans="2:8">
      <c r="B14" s="72" t="s">
        <v>96</v>
      </c>
      <c r="C14" s="73">
        <v>22.744485451724021</v>
      </c>
      <c r="D14" s="73">
        <v>22.151723902342852</v>
      </c>
      <c r="E14" s="73">
        <v>23.987246533292151</v>
      </c>
      <c r="F14" s="73">
        <v>25.382075631014835</v>
      </c>
      <c r="G14" s="73">
        <v>25.84820256984548</v>
      </c>
      <c r="H14" s="73">
        <v>26.05652049913477</v>
      </c>
    </row>
    <row r="15" spans="2:8">
      <c r="B15" s="72" t="s">
        <v>192</v>
      </c>
      <c r="C15" s="73">
        <v>25.256355802905219</v>
      </c>
      <c r="D15" s="73">
        <v>25.41138573587585</v>
      </c>
      <c r="E15" s="73">
        <v>25.314335989044849</v>
      </c>
      <c r="F15" s="73">
        <v>26.963956151679838</v>
      </c>
      <c r="G15" s="73">
        <v>26.417130735511979</v>
      </c>
      <c r="H15" s="73">
        <v>26.37583128400717</v>
      </c>
    </row>
    <row r="16" spans="2:8">
      <c r="B16" s="72" t="s">
        <v>1234</v>
      </c>
      <c r="C16" s="73">
        <v>0</v>
      </c>
      <c r="D16" s="73">
        <v>0</v>
      </c>
      <c r="E16" s="73">
        <v>0</v>
      </c>
      <c r="F16" s="73">
        <v>24.335053056713935</v>
      </c>
      <c r="G16" s="73">
        <v>24.082492262751678</v>
      </c>
      <c r="H16" s="73">
        <v>24.521426478511369</v>
      </c>
    </row>
    <row r="17" spans="2:8">
      <c r="B17" s="72" t="s">
        <v>219</v>
      </c>
      <c r="C17" s="73">
        <v>26.42949226113862</v>
      </c>
      <c r="D17" s="73">
        <v>25.094425252269751</v>
      </c>
      <c r="E17" s="73">
        <v>25.717310269807051</v>
      </c>
      <c r="F17" s="73">
        <v>26.260212360193435</v>
      </c>
      <c r="G17" s="73">
        <v>26.98504980569648</v>
      </c>
      <c r="H17" s="73">
        <v>26.998410030552769</v>
      </c>
    </row>
    <row r="18" spans="2:8">
      <c r="B18" s="72" t="s">
        <v>153</v>
      </c>
      <c r="C18" s="73">
        <v>23.720206457441019</v>
      </c>
      <c r="D18" s="73">
        <v>22.41695020149885</v>
      </c>
      <c r="E18" s="73">
        <v>23.388991693022351</v>
      </c>
      <c r="F18" s="73">
        <v>24.536044962124937</v>
      </c>
      <c r="G18" s="73">
        <v>24.911392328109677</v>
      </c>
      <c r="H18" s="73">
        <v>25.151461397591369</v>
      </c>
    </row>
    <row r="19" spans="2:8">
      <c r="B19" s="72" t="s">
        <v>147</v>
      </c>
      <c r="C19" s="73">
        <v>23.281312352044822</v>
      </c>
      <c r="D19" s="73">
        <v>21.707532541664751</v>
      </c>
      <c r="E19" s="73">
        <v>22.79751480992125</v>
      </c>
      <c r="F19" s="73">
        <v>24.088963948162736</v>
      </c>
      <c r="G19" s="73">
        <v>24.448180676630479</v>
      </c>
      <c r="H19" s="73">
        <v>24.621934668466771</v>
      </c>
    </row>
    <row r="20" spans="2:8">
      <c r="B20" s="72" t="s">
        <v>140</v>
      </c>
      <c r="C20" s="73">
        <v>23.70628561085362</v>
      </c>
      <c r="D20" s="73">
        <v>21.707532541664751</v>
      </c>
      <c r="E20" s="73">
        <v>23.32961542993975</v>
      </c>
      <c r="F20" s="73">
        <v>24.368142091116638</v>
      </c>
      <c r="G20" s="73">
        <v>24.906604327626379</v>
      </c>
      <c r="H20" s="73">
        <v>25.12429456681387</v>
      </c>
    </row>
    <row r="21" spans="2:8">
      <c r="B21" s="72" t="s">
        <v>92</v>
      </c>
      <c r="C21" s="73">
        <v>24.336985010618122</v>
      </c>
      <c r="D21" s="73">
        <v>24.681438242543251</v>
      </c>
      <c r="E21" s="73">
        <v>25.027582229290449</v>
      </c>
      <c r="F21" s="73">
        <v>27.225528283185536</v>
      </c>
      <c r="G21" s="73">
        <v>27.49823710497018</v>
      </c>
      <c r="H21" s="73">
        <v>27.83019502078167</v>
      </c>
    </row>
    <row r="22" spans="2:8">
      <c r="B22" s="72" t="s">
        <v>1268</v>
      </c>
      <c r="C22" s="73">
        <v>0</v>
      </c>
      <c r="D22" s="73">
        <v>0</v>
      </c>
      <c r="E22" s="73">
        <v>0</v>
      </c>
      <c r="F22" s="73">
        <v>22.980280723637037</v>
      </c>
      <c r="G22" s="73">
        <v>23.145011492471777</v>
      </c>
      <c r="H22" s="73">
        <v>23.716878438243569</v>
      </c>
    </row>
    <row r="23" spans="2:8">
      <c r="B23" s="72" t="s">
        <v>152</v>
      </c>
      <c r="C23" s="73">
        <v>23.42488680283552</v>
      </c>
      <c r="D23" s="73">
        <v>23.492817371063349</v>
      </c>
      <c r="E23" s="73">
        <v>23.18441511247045</v>
      </c>
      <c r="F23" s="73">
        <v>25.632766361978536</v>
      </c>
      <c r="G23" s="73">
        <v>24.701058435828077</v>
      </c>
      <c r="H23" s="73">
        <v>24.864453821901169</v>
      </c>
    </row>
    <row r="24" spans="2:8">
      <c r="B24" s="72" t="s">
        <v>174</v>
      </c>
      <c r="C24" s="73">
        <v>23.503221397732922</v>
      </c>
      <c r="D24" s="73">
        <v>23.710409378359049</v>
      </c>
      <c r="E24" s="73">
        <v>24.047943549099251</v>
      </c>
      <c r="F24" s="73">
        <v>25.330798155335636</v>
      </c>
      <c r="G24" s="73">
        <v>25.15704700336158</v>
      </c>
      <c r="H24" s="73">
        <v>25.047176129341072</v>
      </c>
    </row>
    <row r="25" spans="2:8">
      <c r="B25" s="72" t="s">
        <v>1233</v>
      </c>
      <c r="C25" s="73">
        <v>0</v>
      </c>
      <c r="D25" s="73">
        <v>0</v>
      </c>
      <c r="E25" s="73">
        <v>0</v>
      </c>
      <c r="F25" s="73">
        <v>25.824493519237937</v>
      </c>
      <c r="G25" s="73">
        <v>24.84128889898108</v>
      </c>
      <c r="H25" s="73">
        <v>25.289369381096972</v>
      </c>
    </row>
    <row r="26" spans="2:8">
      <c r="B26" s="72" t="s">
        <v>181</v>
      </c>
      <c r="C26" s="73">
        <v>24.73378554384092</v>
      </c>
      <c r="D26" s="73">
        <v>24.22364784439505</v>
      </c>
      <c r="E26" s="73">
        <v>24.62555810461825</v>
      </c>
      <c r="F26" s="73">
        <v>26.004316128975837</v>
      </c>
      <c r="G26" s="73">
        <v>25.799269078816177</v>
      </c>
      <c r="H26" s="73">
        <v>25.833676934212271</v>
      </c>
    </row>
    <row r="27" spans="2:8">
      <c r="B27" s="72" t="s">
        <v>127</v>
      </c>
      <c r="C27" s="73">
        <v>23.776630682607522</v>
      </c>
      <c r="D27" s="73">
        <v>23.496175139484851</v>
      </c>
      <c r="E27" s="73">
        <v>24.692707317626152</v>
      </c>
      <c r="F27" s="73">
        <v>26.379789762760137</v>
      </c>
      <c r="G27" s="73">
        <v>25.660230874948279</v>
      </c>
      <c r="H27" s="73">
        <v>26.386200475579571</v>
      </c>
    </row>
    <row r="28" spans="2:8">
      <c r="B28" s="72" t="s">
        <v>99</v>
      </c>
      <c r="C28" s="73">
        <v>25.742793367440321</v>
      </c>
      <c r="D28" s="73">
        <v>26.024189658534649</v>
      </c>
      <c r="E28" s="73">
        <v>26.474540961008952</v>
      </c>
      <c r="F28" s="73">
        <v>28.508056138841237</v>
      </c>
      <c r="G28" s="73">
        <v>28.969574867247179</v>
      </c>
      <c r="H28" s="73">
        <v>29.025352943667169</v>
      </c>
    </row>
    <row r="29" spans="2:8">
      <c r="B29" s="72" t="s">
        <v>121</v>
      </c>
      <c r="C29" s="73">
        <v>23.971161251093221</v>
      </c>
      <c r="D29" s="73">
        <v>23.739416682229251</v>
      </c>
      <c r="E29" s="73">
        <v>24.407052284950449</v>
      </c>
      <c r="F29" s="73">
        <v>26.402473083678135</v>
      </c>
      <c r="G29" s="73">
        <v>26.220841553219181</v>
      </c>
      <c r="H29" s="73">
        <v>26.33444305411517</v>
      </c>
    </row>
    <row r="30" spans="2:8">
      <c r="B30" s="72" t="s">
        <v>108</v>
      </c>
      <c r="C30" s="73">
        <v>25.68822338110602</v>
      </c>
      <c r="D30" s="73">
        <v>25.241513884143252</v>
      </c>
      <c r="E30" s="73">
        <v>25.53643175583635</v>
      </c>
      <c r="F30" s="73">
        <v>28.492578658754837</v>
      </c>
      <c r="G30" s="73">
        <v>27.889121964042179</v>
      </c>
      <c r="H30" s="73">
        <v>27.787877618713669</v>
      </c>
    </row>
    <row r="31" spans="2:8">
      <c r="B31" s="72" t="s">
        <v>100</v>
      </c>
      <c r="C31" s="73">
        <v>25.773314909881719</v>
      </c>
      <c r="D31" s="73">
        <v>25.654464407053752</v>
      </c>
      <c r="E31" s="73">
        <v>25.78195087633965</v>
      </c>
      <c r="F31" s="73">
        <v>28.767736847369235</v>
      </c>
      <c r="G31" s="73">
        <v>28.451581111959477</v>
      </c>
      <c r="H31" s="73">
        <v>28.21765812708847</v>
      </c>
    </row>
    <row r="32" spans="2:8">
      <c r="B32" s="72" t="s">
        <v>109</v>
      </c>
      <c r="C32" s="73">
        <v>23.372681376692022</v>
      </c>
      <c r="D32" s="73">
        <v>23.23207047829705</v>
      </c>
      <c r="E32" s="73">
        <v>24.286159469813651</v>
      </c>
      <c r="F32" s="73">
        <v>26.401385455397936</v>
      </c>
      <c r="G32" s="73">
        <v>25.986513066699381</v>
      </c>
      <c r="H32" s="73">
        <v>26.142859998036769</v>
      </c>
    </row>
    <row r="33" spans="2:8">
      <c r="B33" s="72" t="s">
        <v>107</v>
      </c>
      <c r="C33" s="73">
        <v>25.025220305058721</v>
      </c>
      <c r="D33" s="73">
        <v>24.919180341080949</v>
      </c>
      <c r="E33" s="73">
        <v>25.181121232013052</v>
      </c>
      <c r="F33" s="73">
        <v>27.902168456166837</v>
      </c>
      <c r="G33" s="73">
        <v>27.563315427672578</v>
      </c>
      <c r="H33" s="73">
        <v>27.463505747207169</v>
      </c>
    </row>
    <row r="34" spans="2:8">
      <c r="B34" s="72" t="s">
        <v>115</v>
      </c>
      <c r="C34" s="73">
        <v>24.016405022552721</v>
      </c>
      <c r="D34" s="73">
        <v>24.027589199242851</v>
      </c>
      <c r="E34" s="73">
        <v>24.31595436357135</v>
      </c>
      <c r="F34" s="73">
        <v>26.721746762670538</v>
      </c>
      <c r="G34" s="73">
        <v>26.41493875393348</v>
      </c>
      <c r="H34" s="73">
        <v>26.367892641431471</v>
      </c>
    </row>
    <row r="35" spans="2:8">
      <c r="B35" s="72" t="s">
        <v>102</v>
      </c>
      <c r="C35" s="73">
        <v>26.894914497896419</v>
      </c>
      <c r="D35" s="73">
        <v>27.102690707609849</v>
      </c>
      <c r="E35" s="73">
        <v>27.441507115468749</v>
      </c>
      <c r="F35" s="73">
        <v>30.101454009947435</v>
      </c>
      <c r="G35" s="73">
        <v>29.797306104328978</v>
      </c>
      <c r="H35" s="73">
        <v>29.705624507586972</v>
      </c>
    </row>
    <row r="36" spans="2:8">
      <c r="B36" s="72" t="s">
        <v>98</v>
      </c>
      <c r="C36" s="73">
        <v>26.07778288307772</v>
      </c>
      <c r="D36" s="73">
        <v>25.908117524768752</v>
      </c>
      <c r="E36" s="73">
        <v>26.193491818218149</v>
      </c>
      <c r="F36" s="73">
        <v>28.876629114944638</v>
      </c>
      <c r="G36" s="73">
        <v>28.753279576169579</v>
      </c>
      <c r="H36" s="73">
        <v>28.882478206013172</v>
      </c>
    </row>
    <row r="37" spans="2:8">
      <c r="B37" s="72" t="s">
        <v>193</v>
      </c>
      <c r="C37" s="73">
        <v>23.865656536014221</v>
      </c>
      <c r="D37" s="73">
        <v>22.917957451362952</v>
      </c>
      <c r="E37" s="73">
        <v>23.604273894020949</v>
      </c>
      <c r="F37" s="73">
        <v>24.767265318606736</v>
      </c>
      <c r="G37" s="73">
        <v>24.614186612092578</v>
      </c>
      <c r="H37" s="73">
        <v>24.756975231490472</v>
      </c>
    </row>
    <row r="38" spans="2:8">
      <c r="B38" s="72" t="s">
        <v>1290</v>
      </c>
      <c r="C38" s="73">
        <v>0</v>
      </c>
      <c r="D38" s="73">
        <v>0</v>
      </c>
      <c r="E38" s="73">
        <v>0</v>
      </c>
      <c r="F38" s="73">
        <v>22.732786086422937</v>
      </c>
      <c r="G38" s="73">
        <v>21.835783053383878</v>
      </c>
      <c r="H38" s="73">
        <v>22.532413043488869</v>
      </c>
    </row>
    <row r="39" spans="2:8">
      <c r="B39" s="72" t="s">
        <v>164</v>
      </c>
      <c r="C39" s="73">
        <v>23.041304962092621</v>
      </c>
      <c r="D39" s="73">
        <v>22.449614604389751</v>
      </c>
      <c r="E39" s="73">
        <v>22.797004956336249</v>
      </c>
      <c r="F39" s="73">
        <v>24.182980769883137</v>
      </c>
      <c r="G39" s="73">
        <v>24.399226316146478</v>
      </c>
      <c r="H39" s="73">
        <v>24.382398437313071</v>
      </c>
    </row>
    <row r="40" spans="2:8">
      <c r="B40" s="72" t="s">
        <v>201</v>
      </c>
      <c r="C40" s="73">
        <v>24.148547912815221</v>
      </c>
      <c r="D40" s="73">
        <v>23.07777179178575</v>
      </c>
      <c r="E40" s="73">
        <v>22.98505460584175</v>
      </c>
      <c r="F40" s="73">
        <v>25.073633653645537</v>
      </c>
      <c r="G40" s="73">
        <v>24.41325088981128</v>
      </c>
      <c r="H40" s="73">
        <v>24.23345647057667</v>
      </c>
    </row>
    <row r="41" spans="2:8">
      <c r="B41" s="72" t="s">
        <v>105</v>
      </c>
      <c r="C41" s="73">
        <v>27.19306554138862</v>
      </c>
      <c r="D41" s="73">
        <v>26.563552970992049</v>
      </c>
      <c r="E41" s="73">
        <v>27.478268849958649</v>
      </c>
      <c r="F41" s="73">
        <v>29.751859304607137</v>
      </c>
      <c r="G41" s="73">
        <v>29.715915009041279</v>
      </c>
      <c r="H41" s="73">
        <v>29.734114336861371</v>
      </c>
    </row>
    <row r="42" spans="2:8">
      <c r="B42" s="72" t="s">
        <v>111</v>
      </c>
      <c r="C42" s="73">
        <v>24.17988259354712</v>
      </c>
      <c r="D42" s="73">
        <v>24.31104009054555</v>
      </c>
      <c r="E42" s="73">
        <v>24.85179260375935</v>
      </c>
      <c r="F42" s="73">
        <v>26.660797074366837</v>
      </c>
      <c r="G42" s="73">
        <v>27.121644144981477</v>
      </c>
      <c r="H42" s="73">
        <v>26.983654893069271</v>
      </c>
    </row>
    <row r="43" spans="2:8">
      <c r="B43" s="72" t="s">
        <v>95</v>
      </c>
      <c r="C43" s="73">
        <v>25.81854409278872</v>
      </c>
      <c r="D43" s="73">
        <v>25.470351202682249</v>
      </c>
      <c r="E43" s="73">
        <v>26.049185865415652</v>
      </c>
      <c r="F43" s="73">
        <v>28.655650352482137</v>
      </c>
      <c r="G43" s="73">
        <v>28.505817054699779</v>
      </c>
      <c r="H43" s="73">
        <v>28.638804691743271</v>
      </c>
    </row>
    <row r="44" spans="2:8">
      <c r="B44" s="72" t="s">
        <v>124</v>
      </c>
      <c r="C44" s="73">
        <v>24.153213698962322</v>
      </c>
      <c r="D44" s="73">
        <v>23.55428761566775</v>
      </c>
      <c r="E44" s="73">
        <v>23.536676989965152</v>
      </c>
      <c r="F44" s="73">
        <v>25.976692775894836</v>
      </c>
      <c r="G44" s="73">
        <v>25.831829452964779</v>
      </c>
      <c r="H44" s="73">
        <v>26.034038661909669</v>
      </c>
    </row>
    <row r="45" spans="2:8">
      <c r="B45" s="72" t="s">
        <v>72</v>
      </c>
      <c r="C45" s="73">
        <v>0</v>
      </c>
      <c r="D45" s="73">
        <v>20.757131152201449</v>
      </c>
      <c r="E45" s="73">
        <v>21.855051657132151</v>
      </c>
      <c r="F45" s="73">
        <v>25.273115845889638</v>
      </c>
      <c r="G45" s="73">
        <v>24.704803703752081</v>
      </c>
      <c r="H45" s="73">
        <v>24.981405231221771</v>
      </c>
    </row>
    <row r="46" spans="2:8">
      <c r="B46" s="72" t="s">
        <v>90</v>
      </c>
      <c r="C46" s="73">
        <v>26.908846503958621</v>
      </c>
      <c r="D46" s="73">
        <v>26.988443674973649</v>
      </c>
      <c r="E46" s="73">
        <v>27.500933316903549</v>
      </c>
      <c r="F46" s="73">
        <v>30.122126274615535</v>
      </c>
      <c r="G46" s="73">
        <v>29.905484370040178</v>
      </c>
      <c r="H46" s="73">
        <v>30.07430902638697</v>
      </c>
    </row>
    <row r="47" spans="2:8">
      <c r="B47" s="72" t="s">
        <v>1239</v>
      </c>
      <c r="C47" s="73">
        <v>0</v>
      </c>
      <c r="D47" s="73">
        <v>0</v>
      </c>
      <c r="E47" s="73">
        <v>0</v>
      </c>
      <c r="F47" s="73">
        <v>22.950816059907236</v>
      </c>
      <c r="G47" s="73">
        <v>22.158978210004879</v>
      </c>
      <c r="H47" s="73">
        <v>23.813896584028569</v>
      </c>
    </row>
    <row r="48" spans="2:8">
      <c r="B48" s="72" t="s">
        <v>103</v>
      </c>
      <c r="C48" s="73">
        <v>25.91218954410942</v>
      </c>
      <c r="D48" s="73">
        <v>25.873642142202652</v>
      </c>
      <c r="E48" s="73">
        <v>26.297177140497251</v>
      </c>
      <c r="F48" s="73">
        <v>28.663489012600238</v>
      </c>
      <c r="G48" s="73">
        <v>28.657319185526379</v>
      </c>
      <c r="H48" s="73">
        <v>28.85888259223367</v>
      </c>
    </row>
    <row r="49" spans="2:8">
      <c r="B49" s="72" t="s">
        <v>88</v>
      </c>
      <c r="C49" s="73">
        <v>23.417996107170321</v>
      </c>
      <c r="D49" s="73">
        <v>22.855668789253951</v>
      </c>
      <c r="E49" s="73">
        <v>23.382322223837249</v>
      </c>
      <c r="F49" s="73">
        <v>26.298805247347538</v>
      </c>
      <c r="G49" s="73">
        <v>25.937487927578779</v>
      </c>
      <c r="H49" s="73">
        <v>26.213368691974171</v>
      </c>
    </row>
    <row r="50" spans="2:8">
      <c r="B50" s="72" t="s">
        <v>106</v>
      </c>
      <c r="C50" s="73">
        <v>25.076185349765819</v>
      </c>
      <c r="D50" s="73">
        <v>25.106483482407551</v>
      </c>
      <c r="E50" s="73">
        <v>25.262793454063949</v>
      </c>
      <c r="F50" s="73">
        <v>28.150387867636038</v>
      </c>
      <c r="G50" s="73">
        <v>27.657763442125677</v>
      </c>
      <c r="H50" s="73">
        <v>27.505363815306069</v>
      </c>
    </row>
    <row r="51" spans="2:8">
      <c r="B51" s="72" t="s">
        <v>131</v>
      </c>
      <c r="C51" s="73">
        <v>25.436976778779819</v>
      </c>
      <c r="D51" s="73">
        <v>25.118545906990249</v>
      </c>
      <c r="E51" s="73">
        <v>25.484077629634349</v>
      </c>
      <c r="F51" s="73">
        <v>27.351644714854736</v>
      </c>
      <c r="G51" s="73">
        <v>27.400823171646181</v>
      </c>
      <c r="H51" s="73">
        <v>27.34417980565037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07"/>
  <sheetViews>
    <sheetView workbookViewId="0">
      <selection activeCell="K31" sqref="K31"/>
    </sheetView>
  </sheetViews>
  <sheetFormatPr baseColWidth="10" defaultColWidth="8.85546875" defaultRowHeight="15"/>
  <cols>
    <col min="2" max="2" width="11.28515625" bestFit="1" customWidth="1"/>
    <col min="3" max="5" width="9.5703125" bestFit="1" customWidth="1"/>
    <col min="6" max="8" width="8.42578125" bestFit="1" customWidth="1"/>
  </cols>
  <sheetData>
    <row r="2" spans="2:8">
      <c r="B2" s="74" t="s">
        <v>1316</v>
      </c>
      <c r="C2" s="74" t="s">
        <v>1317</v>
      </c>
      <c r="D2" s="74" t="s">
        <v>1318</v>
      </c>
      <c r="E2" s="74" t="s">
        <v>1319</v>
      </c>
      <c r="F2" s="74" t="s">
        <v>1320</v>
      </c>
      <c r="G2" s="74" t="s">
        <v>1321</v>
      </c>
      <c r="H2" s="74" t="s">
        <v>1322</v>
      </c>
    </row>
    <row r="3" spans="2:8">
      <c r="B3" s="72" t="s">
        <v>176</v>
      </c>
      <c r="C3" s="73">
        <v>25.021473642920022</v>
      </c>
      <c r="D3" s="73">
        <v>25.24987685223185</v>
      </c>
      <c r="E3" s="73">
        <v>24.800386162332551</v>
      </c>
      <c r="F3" s="73">
        <v>25.126605570873238</v>
      </c>
      <c r="G3" s="73">
        <v>27.250402035418279</v>
      </c>
      <c r="H3" s="73">
        <v>26.828901605309671</v>
      </c>
    </row>
    <row r="4" spans="2:8">
      <c r="B4" s="72" t="s">
        <v>107</v>
      </c>
      <c r="C4" s="73">
        <v>25.025220305058721</v>
      </c>
      <c r="D4" s="73">
        <v>24.919180341080949</v>
      </c>
      <c r="E4" s="73">
        <v>25.181121232013052</v>
      </c>
      <c r="F4" s="73">
        <v>27.902168456166837</v>
      </c>
      <c r="G4" s="73">
        <v>27.563315427672578</v>
      </c>
      <c r="H4" s="73">
        <v>27.463505747207169</v>
      </c>
    </row>
    <row r="5" spans="2:8">
      <c r="B5" s="72" t="s">
        <v>115</v>
      </c>
      <c r="C5" s="73">
        <v>24.016405022552721</v>
      </c>
      <c r="D5" s="73">
        <v>24.027589199242851</v>
      </c>
      <c r="E5" s="73">
        <v>24.31595436357135</v>
      </c>
      <c r="F5" s="73">
        <v>26.721746762670538</v>
      </c>
      <c r="G5" s="73">
        <v>26.41493875393348</v>
      </c>
      <c r="H5" s="73">
        <v>26.367892641431471</v>
      </c>
    </row>
    <row r="6" spans="2:8">
      <c r="B6" s="72" t="s">
        <v>102</v>
      </c>
      <c r="C6" s="73">
        <v>26.894914497896419</v>
      </c>
      <c r="D6" s="73">
        <v>27.102690707609849</v>
      </c>
      <c r="E6" s="73">
        <v>27.441507115468749</v>
      </c>
      <c r="F6" s="73">
        <v>30.101454009947435</v>
      </c>
      <c r="G6" s="73">
        <v>29.797306104328978</v>
      </c>
      <c r="H6" s="73">
        <v>29.705624507586972</v>
      </c>
    </row>
    <row r="7" spans="2:8">
      <c r="B7" s="72" t="s">
        <v>98</v>
      </c>
      <c r="C7" s="73">
        <v>26.07778288307772</v>
      </c>
      <c r="D7" s="73">
        <v>25.908117524768752</v>
      </c>
      <c r="E7" s="73">
        <v>26.193491818218149</v>
      </c>
      <c r="F7" s="73">
        <v>28.876629114944638</v>
      </c>
      <c r="G7" s="73">
        <v>28.753279576169579</v>
      </c>
      <c r="H7" s="73">
        <v>28.882478206013172</v>
      </c>
    </row>
    <row r="8" spans="2:8">
      <c r="B8" s="72" t="s">
        <v>193</v>
      </c>
      <c r="C8" s="73">
        <v>23.865656536014221</v>
      </c>
      <c r="D8" s="73">
        <v>22.917957451362952</v>
      </c>
      <c r="E8" s="73">
        <v>23.604273894020949</v>
      </c>
      <c r="F8" s="73">
        <v>24.767265318606736</v>
      </c>
      <c r="G8" s="73">
        <v>24.614186612092578</v>
      </c>
      <c r="H8" s="73">
        <v>24.756975231490472</v>
      </c>
    </row>
    <row r="9" spans="2:8">
      <c r="B9" s="72" t="s">
        <v>183</v>
      </c>
      <c r="C9" s="73">
        <v>23.684460666043222</v>
      </c>
      <c r="D9" s="73">
        <v>22.547346651836751</v>
      </c>
      <c r="E9" s="73">
        <v>23.687200261891949</v>
      </c>
      <c r="F9" s="73">
        <v>24.749896207802635</v>
      </c>
      <c r="G9" s="73">
        <v>24.957271668313577</v>
      </c>
      <c r="H9" s="73">
        <v>24.216442780532969</v>
      </c>
    </row>
    <row r="10" spans="2:8">
      <c r="B10" s="72" t="s">
        <v>1254</v>
      </c>
      <c r="C10" s="73">
        <v>0</v>
      </c>
      <c r="D10" s="73">
        <v>0</v>
      </c>
      <c r="E10" s="73">
        <v>0</v>
      </c>
      <c r="F10" s="73">
        <v>24.086461679040738</v>
      </c>
      <c r="G10" s="73">
        <v>23.970056301753178</v>
      </c>
      <c r="H10" s="73">
        <v>23.672370703849069</v>
      </c>
    </row>
    <row r="11" spans="2:8">
      <c r="B11" s="72" t="s">
        <v>85</v>
      </c>
      <c r="C11" s="73">
        <v>27.634337044380121</v>
      </c>
      <c r="D11" s="73">
        <v>27.186162052194149</v>
      </c>
      <c r="E11" s="73">
        <v>28.12339448113725</v>
      </c>
      <c r="F11" s="73">
        <v>30.596640214056336</v>
      </c>
      <c r="G11" s="73">
        <v>30.723927887599579</v>
      </c>
      <c r="H11" s="73">
        <v>30.667281436460971</v>
      </c>
    </row>
    <row r="12" spans="2:8">
      <c r="B12" s="72" t="s">
        <v>1268</v>
      </c>
      <c r="C12" s="73">
        <v>0</v>
      </c>
      <c r="D12" s="73">
        <v>0</v>
      </c>
      <c r="E12" s="73">
        <v>0</v>
      </c>
      <c r="F12" s="73">
        <v>22.980280723637037</v>
      </c>
      <c r="G12" s="73">
        <v>23.145011492471777</v>
      </c>
      <c r="H12" s="73">
        <v>23.716878438243569</v>
      </c>
    </row>
    <row r="13" spans="2:8">
      <c r="B13" s="72" t="s">
        <v>96</v>
      </c>
      <c r="C13" s="73">
        <v>22.744485451724021</v>
      </c>
      <c r="D13" s="73">
        <v>22.151723902342852</v>
      </c>
      <c r="E13" s="73">
        <v>23.987246533292151</v>
      </c>
      <c r="F13" s="73">
        <v>25.382075631014835</v>
      </c>
      <c r="G13" s="73">
        <v>25.84820256984548</v>
      </c>
      <c r="H13" s="73">
        <v>26.05652049913477</v>
      </c>
    </row>
    <row r="14" spans="2:8">
      <c r="B14" s="72" t="s">
        <v>206</v>
      </c>
      <c r="C14" s="73">
        <v>26.436357663858221</v>
      </c>
      <c r="D14" s="73">
        <v>26.211662916351749</v>
      </c>
      <c r="E14" s="73">
        <v>26.604892076587149</v>
      </c>
      <c r="F14" s="73">
        <v>27.854900238494437</v>
      </c>
      <c r="G14" s="73">
        <v>27.53789219740678</v>
      </c>
      <c r="H14" s="73">
        <v>27.222648260631271</v>
      </c>
    </row>
    <row r="15" spans="2:8">
      <c r="B15" s="72" t="s">
        <v>83</v>
      </c>
      <c r="C15" s="73">
        <v>24.719279959261222</v>
      </c>
      <c r="D15" s="73">
        <v>24.77033971708785</v>
      </c>
      <c r="E15" s="73">
        <v>25.33585226625285</v>
      </c>
      <c r="F15" s="73">
        <v>27.625362026799738</v>
      </c>
      <c r="G15" s="73">
        <v>28.297911273946578</v>
      </c>
      <c r="H15" s="73">
        <v>28.088924036332671</v>
      </c>
    </row>
    <row r="16" spans="2:8">
      <c r="B16" s="72" t="s">
        <v>152</v>
      </c>
      <c r="C16" s="73">
        <v>23.42488680283552</v>
      </c>
      <c r="D16" s="73">
        <v>23.492817371063349</v>
      </c>
      <c r="E16" s="73">
        <v>23.18441511247045</v>
      </c>
      <c r="F16" s="73">
        <v>25.632766361978536</v>
      </c>
      <c r="G16" s="73">
        <v>24.701058435828077</v>
      </c>
      <c r="H16" s="73">
        <v>24.864453821901169</v>
      </c>
    </row>
    <row r="17" spans="2:8">
      <c r="B17" s="72" t="s">
        <v>121</v>
      </c>
      <c r="C17" s="73">
        <v>23.971161251093221</v>
      </c>
      <c r="D17" s="73">
        <v>23.739416682229251</v>
      </c>
      <c r="E17" s="73">
        <v>24.407052284950449</v>
      </c>
      <c r="F17" s="73">
        <v>26.402473083678135</v>
      </c>
      <c r="G17" s="73">
        <v>26.220841553219181</v>
      </c>
      <c r="H17" s="73">
        <v>26.33444305411517</v>
      </c>
    </row>
    <row r="18" spans="2:8">
      <c r="B18" s="72" t="s">
        <v>139</v>
      </c>
      <c r="C18" s="73">
        <v>21.603574655869419</v>
      </c>
      <c r="D18" s="73">
        <v>21.210527129859649</v>
      </c>
      <c r="E18" s="73">
        <v>22.54427492914575</v>
      </c>
      <c r="F18" s="73">
        <v>23.581607925312436</v>
      </c>
      <c r="G18" s="73">
        <v>23.72594366974938</v>
      </c>
      <c r="H18" s="73">
        <v>23.725909232567272</v>
      </c>
    </row>
    <row r="19" spans="2:8">
      <c r="B19" s="72" t="s">
        <v>114</v>
      </c>
      <c r="C19" s="73">
        <v>22.97780689938692</v>
      </c>
      <c r="D19" s="73">
        <v>22.402342490106051</v>
      </c>
      <c r="E19" s="73">
        <v>22.673566493691151</v>
      </c>
      <c r="F19" s="73">
        <v>24.688735009271436</v>
      </c>
      <c r="G19" s="73">
        <v>25.691992075477078</v>
      </c>
      <c r="H19" s="73">
        <v>24.823865405452569</v>
      </c>
    </row>
    <row r="20" spans="2:8">
      <c r="B20" s="72" t="s">
        <v>209</v>
      </c>
      <c r="C20" s="73">
        <v>27.406420871762521</v>
      </c>
      <c r="D20" s="73">
        <v>26.126005743078849</v>
      </c>
      <c r="E20" s="73">
        <v>27.21390269284025</v>
      </c>
      <c r="F20" s="73">
        <v>28.089860654962337</v>
      </c>
      <c r="G20" s="73">
        <v>28.028320706334778</v>
      </c>
      <c r="H20" s="73">
        <v>27.931162650570769</v>
      </c>
    </row>
    <row r="21" spans="2:8">
      <c r="B21" s="72" t="s">
        <v>177</v>
      </c>
      <c r="C21" s="73">
        <v>23.492417964485021</v>
      </c>
      <c r="D21" s="73">
        <v>23.05019661423605</v>
      </c>
      <c r="E21" s="73">
        <v>23.587564892120952</v>
      </c>
      <c r="F21" s="73">
        <v>24.993864501698937</v>
      </c>
      <c r="G21" s="73">
        <v>24.655835140370879</v>
      </c>
      <c r="H21" s="73">
        <v>24.586094036840269</v>
      </c>
    </row>
    <row r="22" spans="2:8">
      <c r="B22" s="72" t="s">
        <v>106</v>
      </c>
      <c r="C22" s="73">
        <v>25.076185349765819</v>
      </c>
      <c r="D22" s="73">
        <v>25.106483482407551</v>
      </c>
      <c r="E22" s="73">
        <v>25.262793454063949</v>
      </c>
      <c r="F22" s="73">
        <v>28.150387867636038</v>
      </c>
      <c r="G22" s="73">
        <v>27.657763442125677</v>
      </c>
      <c r="H22" s="73">
        <v>27.505363815306069</v>
      </c>
    </row>
    <row r="23" spans="2:8">
      <c r="B23" s="72" t="s">
        <v>97</v>
      </c>
      <c r="C23" s="73">
        <v>24.913988141682019</v>
      </c>
      <c r="D23" s="73">
        <v>24.533674814557749</v>
      </c>
      <c r="E23" s="73">
        <v>24.734871345911351</v>
      </c>
      <c r="F23" s="73">
        <v>27.700691420947336</v>
      </c>
      <c r="G23" s="73">
        <v>27.42345542009998</v>
      </c>
      <c r="H23" s="73">
        <v>27.408294361853869</v>
      </c>
    </row>
    <row r="24" spans="2:8">
      <c r="B24" s="72" t="s">
        <v>164</v>
      </c>
      <c r="C24" s="73">
        <v>23.041304962092621</v>
      </c>
      <c r="D24" s="73">
        <v>22.449614604389751</v>
      </c>
      <c r="E24" s="73">
        <v>22.797004956336249</v>
      </c>
      <c r="F24" s="73">
        <v>24.182980769883137</v>
      </c>
      <c r="G24" s="73">
        <v>24.399226316146478</v>
      </c>
      <c r="H24" s="73">
        <v>24.382398437313071</v>
      </c>
    </row>
    <row r="25" spans="2:8">
      <c r="B25" s="72" t="s">
        <v>1247</v>
      </c>
      <c r="C25" s="73">
        <v>0</v>
      </c>
      <c r="D25" s="73">
        <v>0</v>
      </c>
      <c r="E25" s="73">
        <v>0</v>
      </c>
      <c r="F25" s="73">
        <v>24.761293240584738</v>
      </c>
      <c r="G25" s="73">
        <v>24.607239932160379</v>
      </c>
      <c r="H25" s="73">
        <v>24.502466425845171</v>
      </c>
    </row>
    <row r="26" spans="2:8">
      <c r="B26" s="72" t="s">
        <v>184</v>
      </c>
      <c r="C26" s="73">
        <v>23.65454949279582</v>
      </c>
      <c r="D26" s="73">
        <v>22.439602864729352</v>
      </c>
      <c r="E26" s="73">
        <v>23.66361650284335</v>
      </c>
      <c r="F26" s="73">
        <v>24.174653480318938</v>
      </c>
      <c r="G26" s="73">
        <v>24.95869300153938</v>
      </c>
      <c r="H26" s="73">
        <v>24.606578220593569</v>
      </c>
    </row>
    <row r="27" spans="2:8">
      <c r="B27" s="72" t="s">
        <v>180</v>
      </c>
      <c r="C27" s="73">
        <v>31.705080164136721</v>
      </c>
      <c r="D27" s="73">
        <v>31.687162264506451</v>
      </c>
      <c r="E27" s="73">
        <v>31.829146702985149</v>
      </c>
      <c r="F27" s="73">
        <v>32.297554333732336</v>
      </c>
      <c r="G27" s="73">
        <v>33.421272677702376</v>
      </c>
      <c r="H27" s="73">
        <v>33.569167746421471</v>
      </c>
    </row>
    <row r="28" spans="2:8">
      <c r="B28" s="72" t="s">
        <v>135</v>
      </c>
      <c r="C28" s="73">
        <v>22.55094363761782</v>
      </c>
      <c r="D28" s="73">
        <v>21.94262833682145</v>
      </c>
      <c r="E28" s="73">
        <v>22.733526790526749</v>
      </c>
      <c r="F28" s="73">
        <v>23.927318661379438</v>
      </c>
      <c r="G28" s="73">
        <v>24.718471216420578</v>
      </c>
      <c r="H28" s="73">
        <v>24.49174195276477</v>
      </c>
    </row>
    <row r="29" spans="2:8">
      <c r="B29" s="72" t="s">
        <v>163</v>
      </c>
      <c r="C29" s="73">
        <v>23.204645660154021</v>
      </c>
      <c r="D29" s="73">
        <v>23.091622349642151</v>
      </c>
      <c r="E29" s="73">
        <v>23.99872259654525</v>
      </c>
      <c r="F29" s="73">
        <v>24.903392346016336</v>
      </c>
      <c r="G29" s="73">
        <v>25.08911335718118</v>
      </c>
      <c r="H29" s="73">
        <v>25.071342132704171</v>
      </c>
    </row>
    <row r="30" spans="2:8">
      <c r="B30" s="72" t="s">
        <v>130</v>
      </c>
      <c r="C30" s="73">
        <v>0</v>
      </c>
      <c r="D30" s="73">
        <v>19.241862795979049</v>
      </c>
      <c r="E30" s="73">
        <v>21.31471412326405</v>
      </c>
      <c r="F30" s="73">
        <v>22.657896898130137</v>
      </c>
      <c r="G30" s="73">
        <v>22.28332609160088</v>
      </c>
      <c r="H30" s="73">
        <v>22.11120783276737</v>
      </c>
    </row>
    <row r="31" spans="2:8">
      <c r="B31" s="72" t="s">
        <v>1273</v>
      </c>
      <c r="C31" s="73">
        <v>0</v>
      </c>
      <c r="D31" s="73">
        <v>0</v>
      </c>
      <c r="E31" s="73">
        <v>0</v>
      </c>
      <c r="F31" s="73">
        <v>22.000251830568036</v>
      </c>
      <c r="G31" s="73">
        <v>22.157133268021479</v>
      </c>
      <c r="H31" s="73">
        <v>21.613517387802869</v>
      </c>
    </row>
    <row r="32" spans="2:8">
      <c r="B32" s="72" t="s">
        <v>186</v>
      </c>
      <c r="C32" s="73">
        <v>27.878339008749322</v>
      </c>
      <c r="D32" s="73">
        <v>27.560834339759051</v>
      </c>
      <c r="E32" s="73">
        <v>27.828477378624449</v>
      </c>
      <c r="F32" s="73">
        <v>29.187897862291639</v>
      </c>
      <c r="G32" s="73">
        <v>28.88934623133348</v>
      </c>
      <c r="H32" s="73">
        <v>29.147923463022369</v>
      </c>
    </row>
    <row r="33" spans="2:8">
      <c r="B33" s="72" t="s">
        <v>214</v>
      </c>
      <c r="C33" s="73">
        <v>27.502028160834222</v>
      </c>
      <c r="D33" s="73">
        <v>26.982702914681852</v>
      </c>
      <c r="E33" s="73">
        <v>27.353050214489549</v>
      </c>
      <c r="F33" s="73">
        <v>28.120922736589637</v>
      </c>
      <c r="G33" s="73">
        <v>28.54709797246278</v>
      </c>
      <c r="H33" s="73">
        <v>28.436335623668271</v>
      </c>
    </row>
    <row r="34" spans="2:8">
      <c r="B34" s="72" t="s">
        <v>118</v>
      </c>
      <c r="C34" s="73">
        <v>28.894440861711921</v>
      </c>
      <c r="D34" s="73">
        <v>28.559108558964951</v>
      </c>
      <c r="E34" s="73">
        <v>28.76338711805905</v>
      </c>
      <c r="F34" s="73">
        <v>31.078871631518037</v>
      </c>
      <c r="G34" s="73">
        <v>31.10294503199718</v>
      </c>
      <c r="H34" s="73">
        <v>31.034949767578169</v>
      </c>
    </row>
    <row r="35" spans="2:8">
      <c r="B35" s="72" t="s">
        <v>200</v>
      </c>
      <c r="C35" s="73">
        <v>24.77867310738802</v>
      </c>
      <c r="D35" s="73">
        <v>25.535342758671252</v>
      </c>
      <c r="E35" s="73">
        <v>24.978818969901749</v>
      </c>
      <c r="F35" s="73">
        <v>25.294543869517035</v>
      </c>
      <c r="G35" s="73">
        <v>26.787295653655278</v>
      </c>
      <c r="H35" s="73">
        <v>26.729255344681469</v>
      </c>
    </row>
    <row r="36" spans="2:8">
      <c r="B36" s="72" t="s">
        <v>105</v>
      </c>
      <c r="C36" s="73">
        <v>27.19306554138862</v>
      </c>
      <c r="D36" s="73">
        <v>26.563552970992049</v>
      </c>
      <c r="E36" s="73">
        <v>27.478268849958649</v>
      </c>
      <c r="F36" s="73">
        <v>29.751859304607137</v>
      </c>
      <c r="G36" s="73">
        <v>29.715915009041279</v>
      </c>
      <c r="H36" s="73">
        <v>29.734114336861371</v>
      </c>
    </row>
    <row r="37" spans="2:8">
      <c r="B37" s="72" t="s">
        <v>100</v>
      </c>
      <c r="C37" s="73">
        <v>25.773314909881719</v>
      </c>
      <c r="D37" s="73">
        <v>25.654464407053752</v>
      </c>
      <c r="E37" s="73">
        <v>25.78195087633965</v>
      </c>
      <c r="F37" s="73">
        <v>28.767736847369235</v>
      </c>
      <c r="G37" s="73">
        <v>28.451581111959477</v>
      </c>
      <c r="H37" s="73">
        <v>28.21765812708847</v>
      </c>
    </row>
    <row r="38" spans="2:8">
      <c r="B38" s="72" t="s">
        <v>1234</v>
      </c>
      <c r="C38" s="73">
        <v>0</v>
      </c>
      <c r="D38" s="73">
        <v>0</v>
      </c>
      <c r="E38" s="73">
        <v>0</v>
      </c>
      <c r="F38" s="73">
        <v>24.335053056713935</v>
      </c>
      <c r="G38" s="73">
        <v>24.082492262751678</v>
      </c>
      <c r="H38" s="73">
        <v>24.521426478511369</v>
      </c>
    </row>
    <row r="39" spans="2:8">
      <c r="B39" s="72" t="s">
        <v>87</v>
      </c>
      <c r="C39" s="73">
        <v>25.42069422743042</v>
      </c>
      <c r="D39" s="73">
        <v>24.46984136858665</v>
      </c>
      <c r="E39" s="73">
        <v>25.619896432874249</v>
      </c>
      <c r="F39" s="73">
        <v>28.050373612791038</v>
      </c>
      <c r="G39" s="73">
        <v>28.260916697277079</v>
      </c>
      <c r="H39" s="73">
        <v>28.10895134370767</v>
      </c>
    </row>
    <row r="40" spans="2:8">
      <c r="B40" s="72" t="s">
        <v>109</v>
      </c>
      <c r="C40" s="73">
        <v>23.372681376692022</v>
      </c>
      <c r="D40" s="73">
        <v>23.23207047829705</v>
      </c>
      <c r="E40" s="73">
        <v>24.286159469813651</v>
      </c>
      <c r="F40" s="73">
        <v>26.401385455397936</v>
      </c>
      <c r="G40" s="73">
        <v>25.986513066699381</v>
      </c>
      <c r="H40" s="73">
        <v>26.142859998036769</v>
      </c>
    </row>
    <row r="41" spans="2:8">
      <c r="B41" s="72" t="s">
        <v>137</v>
      </c>
      <c r="C41" s="73">
        <v>25.614804270563919</v>
      </c>
      <c r="D41" s="73">
        <v>25.080488973881351</v>
      </c>
      <c r="E41" s="73">
        <v>25.418446670605551</v>
      </c>
      <c r="F41" s="73">
        <v>27.181703304394837</v>
      </c>
      <c r="G41" s="73">
        <v>27.504333424521278</v>
      </c>
      <c r="H41" s="73">
        <v>27.194515122257769</v>
      </c>
    </row>
    <row r="42" spans="2:8">
      <c r="B42" s="72" t="s">
        <v>194</v>
      </c>
      <c r="C42" s="73">
        <v>27.561890429733122</v>
      </c>
      <c r="D42" s="73">
        <v>28.166599492967851</v>
      </c>
      <c r="E42" s="73">
        <v>27.974961436921351</v>
      </c>
      <c r="F42" s="73">
        <v>29.084698363218738</v>
      </c>
      <c r="G42" s="73">
        <v>28.948342423862378</v>
      </c>
      <c r="H42" s="73">
        <v>29.322940275931771</v>
      </c>
    </row>
    <row r="43" spans="2:8">
      <c r="B43" s="72" t="s">
        <v>73</v>
      </c>
      <c r="C43" s="73">
        <v>26.417902104436919</v>
      </c>
      <c r="D43" s="73">
        <v>27.107270076304449</v>
      </c>
      <c r="E43" s="73">
        <v>26.157936604534349</v>
      </c>
      <c r="F43" s="73">
        <v>30.652883687339138</v>
      </c>
      <c r="G43" s="73">
        <v>29.458865574908177</v>
      </c>
      <c r="H43" s="73">
        <v>30.548026514277971</v>
      </c>
    </row>
    <row r="44" spans="2:8">
      <c r="B44" s="72" t="s">
        <v>191</v>
      </c>
      <c r="C44" s="73">
        <v>24.894628877662722</v>
      </c>
      <c r="D44" s="73">
        <v>24.51311191531325</v>
      </c>
      <c r="E44" s="73">
        <v>25.383456224364849</v>
      </c>
      <c r="F44" s="73">
        <v>26.252641797349337</v>
      </c>
      <c r="G44" s="73">
        <v>26.03036784969478</v>
      </c>
      <c r="H44" s="73">
        <v>26.304014834595471</v>
      </c>
    </row>
    <row r="45" spans="2:8">
      <c r="B45" s="72" t="s">
        <v>172</v>
      </c>
      <c r="C45" s="73">
        <v>26.571300744540821</v>
      </c>
      <c r="D45" s="73">
        <v>26.98336727655165</v>
      </c>
      <c r="E45" s="73">
        <v>26.839224365374349</v>
      </c>
      <c r="F45" s="73">
        <v>28.700621264502235</v>
      </c>
      <c r="G45" s="73">
        <v>28.028646095752578</v>
      </c>
      <c r="H45" s="73">
        <v>28.023240590663772</v>
      </c>
    </row>
    <row r="46" spans="2:8">
      <c r="B46" s="72" t="s">
        <v>1274</v>
      </c>
      <c r="C46" s="73">
        <v>0</v>
      </c>
      <c r="D46" s="73">
        <v>0</v>
      </c>
      <c r="E46" s="73">
        <v>0</v>
      </c>
      <c r="F46" s="73">
        <v>24.392391420729936</v>
      </c>
      <c r="G46" s="73">
        <v>23.103934506140281</v>
      </c>
      <c r="H46" s="73">
        <v>23.061567889658569</v>
      </c>
    </row>
    <row r="47" spans="2:8">
      <c r="B47" s="72" t="s">
        <v>1276</v>
      </c>
      <c r="C47" s="73">
        <v>0</v>
      </c>
      <c r="D47" s="73">
        <v>0</v>
      </c>
      <c r="E47" s="73">
        <v>0</v>
      </c>
      <c r="F47" s="73">
        <v>22.488486506819036</v>
      </c>
      <c r="G47" s="73">
        <v>23.10478479267848</v>
      </c>
      <c r="H47" s="73">
        <v>22.232810937455071</v>
      </c>
    </row>
    <row r="48" spans="2:8">
      <c r="B48" s="72" t="s">
        <v>203</v>
      </c>
      <c r="C48" s="73">
        <v>24.369297743147719</v>
      </c>
      <c r="D48" s="73">
        <v>23.80689884543035</v>
      </c>
      <c r="E48" s="73">
        <v>24.486943595021849</v>
      </c>
      <c r="F48" s="73">
        <v>25.017934375541635</v>
      </c>
      <c r="G48" s="73">
        <v>25.62253997779678</v>
      </c>
      <c r="H48" s="73">
        <v>25.492718508247869</v>
      </c>
    </row>
    <row r="49" spans="2:8">
      <c r="B49" s="72" t="s">
        <v>170</v>
      </c>
      <c r="C49" s="73">
        <v>23.664755510899521</v>
      </c>
      <c r="D49" s="73">
        <v>23.66282814888525</v>
      </c>
      <c r="E49" s="73">
        <v>24.609377400203549</v>
      </c>
      <c r="F49" s="73">
        <v>25.586937950963538</v>
      </c>
      <c r="G49" s="73">
        <v>25.775411880479879</v>
      </c>
      <c r="H49" s="73">
        <v>24.999696869362971</v>
      </c>
    </row>
    <row r="50" spans="2:8">
      <c r="B50" s="72" t="s">
        <v>185</v>
      </c>
      <c r="C50" s="73">
        <v>24.233057018794419</v>
      </c>
      <c r="D50" s="73">
        <v>23.092309087603951</v>
      </c>
      <c r="E50" s="73">
        <v>24.512155345527049</v>
      </c>
      <c r="F50" s="73">
        <v>25.201763446557536</v>
      </c>
      <c r="G50" s="73">
        <v>25.274224909581779</v>
      </c>
      <c r="H50" s="73">
        <v>25.322733504762372</v>
      </c>
    </row>
    <row r="51" spans="2:8">
      <c r="B51" s="72" t="s">
        <v>157</v>
      </c>
      <c r="C51" s="73">
        <v>26.440391271761122</v>
      </c>
      <c r="D51" s="73">
        <v>25.686049161335351</v>
      </c>
      <c r="E51" s="73">
        <v>25.415164488515948</v>
      </c>
      <c r="F51" s="73">
        <v>27.281083579148937</v>
      </c>
      <c r="G51" s="73">
        <v>27.459384048758277</v>
      </c>
      <c r="H51" s="73">
        <v>27.72490973734957</v>
      </c>
    </row>
    <row r="52" spans="2:8">
      <c r="B52" s="72" t="s">
        <v>124</v>
      </c>
      <c r="C52" s="73">
        <v>24.153213698962322</v>
      </c>
      <c r="D52" s="73">
        <v>23.55428761566775</v>
      </c>
      <c r="E52" s="73">
        <v>23.536676989965152</v>
      </c>
      <c r="F52" s="73">
        <v>25.976692775894836</v>
      </c>
      <c r="G52" s="73">
        <v>25.831829452964779</v>
      </c>
      <c r="H52" s="73">
        <v>26.034038661909669</v>
      </c>
    </row>
    <row r="53" spans="2:8">
      <c r="B53" s="72" t="s">
        <v>90</v>
      </c>
      <c r="C53" s="73">
        <v>26.908846503958621</v>
      </c>
      <c r="D53" s="73">
        <v>26.988443674973649</v>
      </c>
      <c r="E53" s="73">
        <v>27.500933316903549</v>
      </c>
      <c r="F53" s="73">
        <v>30.122126274615535</v>
      </c>
      <c r="G53" s="73">
        <v>29.905484370040178</v>
      </c>
      <c r="H53" s="73">
        <v>30.07430902638697</v>
      </c>
    </row>
    <row r="54" spans="2:8">
      <c r="B54" s="72" t="s">
        <v>1259</v>
      </c>
      <c r="C54" s="73">
        <v>0</v>
      </c>
      <c r="D54" s="73">
        <v>0</v>
      </c>
      <c r="E54" s="73">
        <v>0</v>
      </c>
      <c r="F54" s="73">
        <v>22.848894774863236</v>
      </c>
      <c r="G54" s="73">
        <v>22.495973962970577</v>
      </c>
      <c r="H54" s="73">
        <v>22.524861465895871</v>
      </c>
    </row>
    <row r="55" spans="2:8">
      <c r="B55" s="72" t="s">
        <v>210</v>
      </c>
      <c r="C55" s="73">
        <v>24.269492994676021</v>
      </c>
      <c r="D55" s="73">
        <v>23.02453896093785</v>
      </c>
      <c r="E55" s="73">
        <v>24.09758656270785</v>
      </c>
      <c r="F55" s="73">
        <v>25.386902295944537</v>
      </c>
      <c r="G55" s="73">
        <v>24.585126764698177</v>
      </c>
      <c r="H55" s="73">
        <v>24.718784806989671</v>
      </c>
    </row>
    <row r="56" spans="2:8">
      <c r="B56" s="72" t="s">
        <v>171</v>
      </c>
      <c r="C56" s="73">
        <v>27.818613387756919</v>
      </c>
      <c r="D56" s="73">
        <v>27.015921760446151</v>
      </c>
      <c r="E56" s="73">
        <v>28.230947304459551</v>
      </c>
      <c r="F56" s="73">
        <v>29.161492929849338</v>
      </c>
      <c r="G56" s="73">
        <v>29.09890471338538</v>
      </c>
      <c r="H56" s="73">
        <v>29.16860271832287</v>
      </c>
    </row>
    <row r="57" spans="2:8">
      <c r="B57" s="72" t="s">
        <v>95</v>
      </c>
      <c r="C57" s="73">
        <v>25.81854409278872</v>
      </c>
      <c r="D57" s="73">
        <v>25.470351202682249</v>
      </c>
      <c r="E57" s="73">
        <v>26.049185865415652</v>
      </c>
      <c r="F57" s="73">
        <v>28.655650352482137</v>
      </c>
      <c r="G57" s="73">
        <v>28.505817054699779</v>
      </c>
      <c r="H57" s="73">
        <v>28.638804691743271</v>
      </c>
    </row>
    <row r="58" spans="2:8">
      <c r="B58" s="72" t="s">
        <v>103</v>
      </c>
      <c r="C58" s="73">
        <v>25.91218954410942</v>
      </c>
      <c r="D58" s="73">
        <v>25.873642142202652</v>
      </c>
      <c r="E58" s="73">
        <v>26.297177140497251</v>
      </c>
      <c r="F58" s="73">
        <v>28.663489012600238</v>
      </c>
      <c r="G58" s="73">
        <v>28.657319185526379</v>
      </c>
      <c r="H58" s="73">
        <v>28.85888259223367</v>
      </c>
    </row>
    <row r="59" spans="2:8">
      <c r="B59" s="72" t="s">
        <v>88</v>
      </c>
      <c r="C59" s="73">
        <v>23.417996107170321</v>
      </c>
      <c r="D59" s="73">
        <v>22.855668789253951</v>
      </c>
      <c r="E59" s="73">
        <v>23.382322223837249</v>
      </c>
      <c r="F59" s="73">
        <v>26.298805247347538</v>
      </c>
      <c r="G59" s="73">
        <v>25.937487927578779</v>
      </c>
      <c r="H59" s="73">
        <v>26.213368691974171</v>
      </c>
    </row>
    <row r="60" spans="2:8">
      <c r="B60" s="72" t="s">
        <v>1239</v>
      </c>
      <c r="C60" s="73">
        <v>0</v>
      </c>
      <c r="D60" s="73">
        <v>0</v>
      </c>
      <c r="E60" s="73">
        <v>0</v>
      </c>
      <c r="F60" s="73">
        <v>22.950816059907236</v>
      </c>
      <c r="G60" s="73">
        <v>22.158978210004879</v>
      </c>
      <c r="H60" s="73">
        <v>23.813896584028569</v>
      </c>
    </row>
    <row r="61" spans="2:8">
      <c r="B61" s="72" t="s">
        <v>1257</v>
      </c>
      <c r="C61" s="73">
        <v>0</v>
      </c>
      <c r="D61" s="73">
        <v>0</v>
      </c>
      <c r="E61" s="73">
        <v>0</v>
      </c>
      <c r="F61" s="73">
        <v>20.708604816482836</v>
      </c>
      <c r="G61" s="73">
        <v>22.325913554758579</v>
      </c>
      <c r="H61" s="73">
        <v>24.26135152384207</v>
      </c>
    </row>
    <row r="62" spans="2:8">
      <c r="B62" s="72" t="s">
        <v>119</v>
      </c>
      <c r="C62" s="73">
        <v>25.34407707848392</v>
      </c>
      <c r="D62" s="73">
        <v>24.902633329688449</v>
      </c>
      <c r="E62" s="73">
        <v>25.162233985642349</v>
      </c>
      <c r="F62" s="73">
        <v>27.109589243959938</v>
      </c>
      <c r="G62" s="73">
        <v>27.68550287498838</v>
      </c>
      <c r="H62" s="73">
        <v>27.529999961865769</v>
      </c>
    </row>
    <row r="63" spans="2:8">
      <c r="B63" s="72" t="s">
        <v>1275</v>
      </c>
      <c r="C63" s="73">
        <v>0</v>
      </c>
      <c r="D63" s="73">
        <v>0</v>
      </c>
      <c r="E63" s="73">
        <v>0</v>
      </c>
      <c r="F63" s="73">
        <v>22.873589767355838</v>
      </c>
      <c r="G63" s="73">
        <v>21.812511001300578</v>
      </c>
      <c r="H63" s="73">
        <v>22.11209795486317</v>
      </c>
    </row>
    <row r="64" spans="2:8">
      <c r="B64" s="72" t="s">
        <v>167</v>
      </c>
      <c r="C64" s="73">
        <v>24.073392779881022</v>
      </c>
      <c r="D64" s="73">
        <v>23.095593361511749</v>
      </c>
      <c r="E64" s="73">
        <v>23.449632446593451</v>
      </c>
      <c r="F64" s="73">
        <v>25.092993504077835</v>
      </c>
      <c r="G64" s="73">
        <v>25.107400721865179</v>
      </c>
      <c r="H64" s="73">
        <v>24.960116928137971</v>
      </c>
    </row>
    <row r="65" spans="2:8">
      <c r="B65" s="72" t="s">
        <v>1238</v>
      </c>
      <c r="C65" s="73">
        <v>0</v>
      </c>
      <c r="D65" s="73">
        <v>0</v>
      </c>
      <c r="E65" s="73">
        <v>0</v>
      </c>
      <c r="F65" s="73">
        <v>23.686026226451936</v>
      </c>
      <c r="G65" s="73">
        <v>23.76301289091208</v>
      </c>
      <c r="H65" s="73">
        <v>23.653095235388971</v>
      </c>
    </row>
    <row r="66" spans="2:8">
      <c r="B66" s="72" t="s">
        <v>202</v>
      </c>
      <c r="C66" s="73">
        <v>22.66221470810272</v>
      </c>
      <c r="D66" s="73">
        <v>0</v>
      </c>
      <c r="E66" s="73">
        <v>23.470219555222648</v>
      </c>
      <c r="F66" s="73">
        <v>23.915122867513738</v>
      </c>
      <c r="G66" s="73">
        <v>24.328986760153278</v>
      </c>
      <c r="H66" s="73">
        <v>24.451598125559471</v>
      </c>
    </row>
    <row r="67" spans="2:8">
      <c r="B67" s="72" t="s">
        <v>116</v>
      </c>
      <c r="C67" s="73">
        <v>26.087078478951021</v>
      </c>
      <c r="D67" s="73">
        <v>26.177106529263952</v>
      </c>
      <c r="E67" s="73">
        <v>27.17787665528575</v>
      </c>
      <c r="F67" s="73">
        <v>28.589313370994638</v>
      </c>
      <c r="G67" s="73">
        <v>28.958812930537778</v>
      </c>
      <c r="H67" s="73">
        <v>28.996653314816172</v>
      </c>
    </row>
    <row r="68" spans="2:8">
      <c r="B68" s="72" t="s">
        <v>1282</v>
      </c>
      <c r="C68" s="73">
        <v>0</v>
      </c>
      <c r="D68" s="73">
        <v>0</v>
      </c>
      <c r="E68" s="73">
        <v>0</v>
      </c>
      <c r="F68" s="73">
        <v>23.043127785152937</v>
      </c>
      <c r="G68" s="73">
        <v>22.256293761223677</v>
      </c>
      <c r="H68" s="73">
        <v>21.940209724561569</v>
      </c>
    </row>
    <row r="69" spans="2:8">
      <c r="B69" s="72" t="s">
        <v>70</v>
      </c>
      <c r="C69" s="73">
        <v>24.59861718887932</v>
      </c>
      <c r="D69" s="73">
        <v>25.04920465882395</v>
      </c>
      <c r="E69" s="73">
        <v>0</v>
      </c>
      <c r="F69" s="73">
        <v>28.546818582862436</v>
      </c>
      <c r="G69" s="73">
        <v>28.594471842120978</v>
      </c>
      <c r="H69" s="73">
        <v>28.570879947908171</v>
      </c>
    </row>
    <row r="70" spans="2:8">
      <c r="B70" s="72" t="s">
        <v>161</v>
      </c>
      <c r="C70" s="73">
        <v>28.18360188450692</v>
      </c>
      <c r="D70" s="73">
        <v>27.496938313168751</v>
      </c>
      <c r="E70" s="73">
        <v>27.88816871390425</v>
      </c>
      <c r="F70" s="73">
        <v>29.732161044395838</v>
      </c>
      <c r="G70" s="73">
        <v>29.415142825045479</v>
      </c>
      <c r="H70" s="73">
        <v>29.249515494710369</v>
      </c>
    </row>
    <row r="71" spans="2:8">
      <c r="B71" s="72" t="s">
        <v>1256</v>
      </c>
      <c r="C71" s="73">
        <v>0</v>
      </c>
      <c r="D71" s="73">
        <v>0</v>
      </c>
      <c r="E71" s="73">
        <v>0</v>
      </c>
      <c r="F71" s="73">
        <v>23.375785044545136</v>
      </c>
      <c r="G71" s="73">
        <v>22.76503037606258</v>
      </c>
      <c r="H71" s="73">
        <v>23.097266485671671</v>
      </c>
    </row>
    <row r="72" spans="2:8">
      <c r="B72" s="72" t="s">
        <v>190</v>
      </c>
      <c r="C72" s="73">
        <v>22.113832423714221</v>
      </c>
      <c r="D72" s="73">
        <v>0</v>
      </c>
      <c r="E72" s="73">
        <v>22.34857061314715</v>
      </c>
      <c r="F72" s="73">
        <v>23.196684574418338</v>
      </c>
      <c r="G72" s="73">
        <v>23.614828737190781</v>
      </c>
      <c r="H72" s="73">
        <v>23.687962094203669</v>
      </c>
    </row>
    <row r="73" spans="2:8">
      <c r="B73" s="72" t="s">
        <v>141</v>
      </c>
      <c r="C73" s="73">
        <v>20.21188706506932</v>
      </c>
      <c r="D73" s="73">
        <v>0</v>
      </c>
      <c r="E73" s="73">
        <v>20.79215922742695</v>
      </c>
      <c r="F73" s="73">
        <v>22.528405226252136</v>
      </c>
      <c r="G73" s="73">
        <v>22.982587880929177</v>
      </c>
      <c r="H73" s="73">
        <v>21.526734377871769</v>
      </c>
    </row>
    <row r="74" spans="2:8">
      <c r="B74" s="72" t="s">
        <v>1271</v>
      </c>
      <c r="C74" s="73">
        <v>0</v>
      </c>
      <c r="D74" s="73">
        <v>0</v>
      </c>
      <c r="E74" s="73">
        <v>0</v>
      </c>
      <c r="F74" s="73">
        <v>22.429789247850739</v>
      </c>
      <c r="G74" s="73">
        <v>22.56058458017738</v>
      </c>
      <c r="H74" s="73">
        <v>21.008346816829771</v>
      </c>
    </row>
    <row r="75" spans="2:8">
      <c r="B75" s="72" t="s">
        <v>188</v>
      </c>
      <c r="C75" s="73">
        <v>22.369053092216319</v>
      </c>
      <c r="D75" s="73">
        <v>21.810819492687649</v>
      </c>
      <c r="E75" s="73">
        <v>0</v>
      </c>
      <c r="F75" s="73">
        <v>23.549976916463336</v>
      </c>
      <c r="G75" s="73">
        <v>23.554330555131578</v>
      </c>
      <c r="H75" s="73">
        <v>23.090696395828871</v>
      </c>
    </row>
    <row r="76" spans="2:8">
      <c r="B76" s="72" t="s">
        <v>144</v>
      </c>
      <c r="C76" s="73">
        <v>24.552272910149622</v>
      </c>
      <c r="D76" s="73">
        <v>24.359988815088851</v>
      </c>
      <c r="E76" s="73">
        <v>22.19501061724775</v>
      </c>
      <c r="F76" s="73">
        <v>25.039593229528936</v>
      </c>
      <c r="G76" s="73">
        <v>26.040487361221079</v>
      </c>
      <c r="H76" s="73">
        <v>25.420819778418569</v>
      </c>
    </row>
    <row r="77" spans="2:8">
      <c r="B77" s="72" t="s">
        <v>132</v>
      </c>
      <c r="C77" s="73">
        <v>0</v>
      </c>
      <c r="D77" s="73">
        <v>23.16473942087045</v>
      </c>
      <c r="E77" s="73">
        <v>24.503773520354748</v>
      </c>
      <c r="F77" s="73">
        <v>26.350408869225138</v>
      </c>
      <c r="G77" s="73">
        <v>25.53799655351278</v>
      </c>
      <c r="H77" s="73">
        <v>25.661209880744071</v>
      </c>
    </row>
    <row r="78" spans="2:8">
      <c r="B78" s="72" t="s">
        <v>108</v>
      </c>
      <c r="C78" s="73">
        <v>25.68822338110602</v>
      </c>
      <c r="D78" s="73">
        <v>25.241513884143252</v>
      </c>
      <c r="E78" s="73">
        <v>25.53643175583635</v>
      </c>
      <c r="F78" s="73">
        <v>28.492578658754837</v>
      </c>
      <c r="G78" s="73">
        <v>27.889121964042179</v>
      </c>
      <c r="H78" s="73">
        <v>27.787877618713669</v>
      </c>
    </row>
    <row r="79" spans="2:8">
      <c r="B79" s="72" t="s">
        <v>110</v>
      </c>
      <c r="C79" s="73">
        <v>24.561445673186622</v>
      </c>
      <c r="D79" s="73">
        <v>25.15615123848545</v>
      </c>
      <c r="E79" s="73">
        <v>25.27168122101935</v>
      </c>
      <c r="F79" s="73">
        <v>28.043624362487137</v>
      </c>
      <c r="G79" s="73">
        <v>27.376005797369078</v>
      </c>
      <c r="H79" s="73">
        <v>27.071048307400169</v>
      </c>
    </row>
    <row r="80" spans="2:8">
      <c r="B80" s="72" t="s">
        <v>1251</v>
      </c>
      <c r="C80" s="73">
        <v>0</v>
      </c>
      <c r="D80" s="73">
        <v>0</v>
      </c>
      <c r="E80" s="73">
        <v>0</v>
      </c>
      <c r="F80" s="73">
        <v>22.473170875679639</v>
      </c>
      <c r="G80" s="73">
        <v>21.992510099356178</v>
      </c>
      <c r="H80" s="73">
        <v>21.684028737255971</v>
      </c>
    </row>
    <row r="81" spans="2:8">
      <c r="B81" s="72" t="s">
        <v>216</v>
      </c>
      <c r="C81" s="73">
        <v>23.962826001987121</v>
      </c>
      <c r="D81" s="73">
        <v>23.327546292985652</v>
      </c>
      <c r="E81" s="73">
        <v>23.680888061765849</v>
      </c>
      <c r="F81" s="73">
        <v>24.281923825057635</v>
      </c>
      <c r="G81" s="73">
        <v>24.930033057849979</v>
      </c>
      <c r="H81" s="73">
        <v>24.99082951377817</v>
      </c>
    </row>
    <row r="82" spans="2:8">
      <c r="B82" s="72" t="s">
        <v>123</v>
      </c>
      <c r="C82" s="73">
        <v>28.21334417383062</v>
      </c>
      <c r="D82" s="73">
        <v>27.090238895867149</v>
      </c>
      <c r="E82" s="73">
        <v>28.62480365528495</v>
      </c>
      <c r="F82" s="73">
        <v>30.073722922946637</v>
      </c>
      <c r="G82" s="73">
        <v>30.124524048241678</v>
      </c>
      <c r="H82" s="73">
        <v>30.364903506239472</v>
      </c>
    </row>
    <row r="83" spans="2:8">
      <c r="B83" s="72" t="s">
        <v>179</v>
      </c>
      <c r="C83" s="73">
        <v>31.705080164136721</v>
      </c>
      <c r="D83" s="73">
        <v>31.687162264506451</v>
      </c>
      <c r="E83" s="73">
        <v>31.829146702985149</v>
      </c>
      <c r="F83" s="73">
        <v>32.297554333732336</v>
      </c>
      <c r="G83" s="73">
        <v>33.421272677702376</v>
      </c>
      <c r="H83" s="73">
        <v>33.569167746421471</v>
      </c>
    </row>
    <row r="84" spans="2:8">
      <c r="B84" s="72" t="s">
        <v>155</v>
      </c>
      <c r="C84" s="73">
        <v>24.404646591775521</v>
      </c>
      <c r="D84" s="73">
        <v>23.957455088628752</v>
      </c>
      <c r="E84" s="73">
        <v>24.772816665005649</v>
      </c>
      <c r="F84" s="73">
        <v>26.012405739510438</v>
      </c>
      <c r="G84" s="73">
        <v>25.997028662575779</v>
      </c>
      <c r="H84" s="73">
        <v>26.110253546678472</v>
      </c>
    </row>
    <row r="85" spans="2:8">
      <c r="B85" s="72" t="s">
        <v>165</v>
      </c>
      <c r="C85" s="73">
        <v>24.75090757283262</v>
      </c>
      <c r="D85" s="73">
        <v>25.510949970780651</v>
      </c>
      <c r="E85" s="73">
        <v>25.44893543654015</v>
      </c>
      <c r="F85" s="73">
        <v>26.183374196191938</v>
      </c>
      <c r="G85" s="73">
        <v>26.984746027294477</v>
      </c>
      <c r="H85" s="73">
        <v>27.211914758268271</v>
      </c>
    </row>
    <row r="86" spans="2:8">
      <c r="B86" s="72" t="s">
        <v>113</v>
      </c>
      <c r="C86" s="73">
        <v>26.884948722090019</v>
      </c>
      <c r="D86" s="73">
        <v>25.734200451700051</v>
      </c>
      <c r="E86" s="73">
        <v>27.282232064199452</v>
      </c>
      <c r="F86" s="73">
        <v>28.771071860902538</v>
      </c>
      <c r="G86" s="73">
        <v>29.126302371051178</v>
      </c>
      <c r="H86" s="73">
        <v>29.249138406770371</v>
      </c>
    </row>
    <row r="87" spans="2:8">
      <c r="B87" s="72" t="s">
        <v>168</v>
      </c>
      <c r="C87" s="73">
        <v>22.148445945842621</v>
      </c>
      <c r="D87" s="73">
        <v>0</v>
      </c>
      <c r="E87" s="73">
        <v>22.03215348234755</v>
      </c>
      <c r="F87" s="73">
        <v>23.661640772270236</v>
      </c>
      <c r="G87" s="73">
        <v>23.58766099105048</v>
      </c>
      <c r="H87" s="73">
        <v>23.460638972188971</v>
      </c>
    </row>
    <row r="88" spans="2:8">
      <c r="B88" s="72" t="s">
        <v>80</v>
      </c>
      <c r="C88" s="73">
        <v>24.375562111367621</v>
      </c>
      <c r="D88" s="73">
        <v>23.986457028442551</v>
      </c>
      <c r="E88" s="73">
        <v>24.725985674434352</v>
      </c>
      <c r="F88" s="73">
        <v>27.567132175937235</v>
      </c>
      <c r="G88" s="73">
        <v>27.608218725477379</v>
      </c>
      <c r="H88" s="73">
        <v>27.527728217332768</v>
      </c>
    </row>
    <row r="89" spans="2:8">
      <c r="B89" s="72" t="s">
        <v>1291</v>
      </c>
      <c r="C89" s="73">
        <v>0</v>
      </c>
      <c r="D89" s="73">
        <v>0</v>
      </c>
      <c r="E89" s="73">
        <v>0</v>
      </c>
      <c r="F89" s="73">
        <v>22.745679120739936</v>
      </c>
      <c r="G89" s="73">
        <v>21.65265839902068</v>
      </c>
      <c r="H89" s="73">
        <v>21.522323196124372</v>
      </c>
    </row>
    <row r="90" spans="2:8">
      <c r="B90" s="72" t="s">
        <v>112</v>
      </c>
      <c r="C90" s="73">
        <v>22.706265178079722</v>
      </c>
      <c r="D90" s="73">
        <v>21.675765281512252</v>
      </c>
      <c r="E90" s="73">
        <v>22.92946302293555</v>
      </c>
      <c r="F90" s="73">
        <v>24.494898110245938</v>
      </c>
      <c r="G90" s="73">
        <v>25.138910427320781</v>
      </c>
      <c r="H90" s="73">
        <v>25.08973099681857</v>
      </c>
    </row>
    <row r="91" spans="2:8">
      <c r="B91" s="72" t="s">
        <v>201</v>
      </c>
      <c r="C91" s="73">
        <v>24.148547912815221</v>
      </c>
      <c r="D91" s="73">
        <v>23.07777179178575</v>
      </c>
      <c r="E91" s="73">
        <v>22.98505460584175</v>
      </c>
      <c r="F91" s="73">
        <v>25.073633653645537</v>
      </c>
      <c r="G91" s="73">
        <v>24.41325088981128</v>
      </c>
      <c r="H91" s="73">
        <v>24.23345647057667</v>
      </c>
    </row>
    <row r="92" spans="2:8">
      <c r="B92" s="72" t="s">
        <v>124</v>
      </c>
      <c r="C92" s="73">
        <v>24.153213698962322</v>
      </c>
      <c r="D92" s="73">
        <v>23.55428761566775</v>
      </c>
      <c r="E92" s="73">
        <v>23.536676989965152</v>
      </c>
      <c r="F92" s="73">
        <v>25.976692775894836</v>
      </c>
      <c r="G92" s="73">
        <v>25.831829452964779</v>
      </c>
      <c r="H92" s="73">
        <v>26.034038661909669</v>
      </c>
    </row>
    <row r="93" spans="2:8">
      <c r="B93" s="72" t="s">
        <v>72</v>
      </c>
      <c r="C93" s="73">
        <v>0</v>
      </c>
      <c r="D93" s="73">
        <v>20.757131152201449</v>
      </c>
      <c r="E93" s="73">
        <v>21.855051657132151</v>
      </c>
      <c r="F93" s="73">
        <v>25.273115845889638</v>
      </c>
      <c r="G93" s="73">
        <v>24.704803703752081</v>
      </c>
      <c r="H93" s="73">
        <v>24.981405231221771</v>
      </c>
    </row>
    <row r="94" spans="2:8">
      <c r="B94" s="72" t="s">
        <v>90</v>
      </c>
      <c r="C94" s="73">
        <v>26.908846503958621</v>
      </c>
      <c r="D94" s="73">
        <v>26.988443674973649</v>
      </c>
      <c r="E94" s="73">
        <v>27.500933316903549</v>
      </c>
      <c r="F94" s="73">
        <v>30.122126274615535</v>
      </c>
      <c r="G94" s="73">
        <v>29.905484370040178</v>
      </c>
      <c r="H94" s="73">
        <v>30.07430902638697</v>
      </c>
    </row>
    <row r="95" spans="2:8">
      <c r="B95" s="72" t="s">
        <v>181</v>
      </c>
      <c r="C95" s="73">
        <v>24.73378554384092</v>
      </c>
      <c r="D95" s="73">
        <v>24.22364784439505</v>
      </c>
      <c r="E95" s="73">
        <v>24.62555810461825</v>
      </c>
      <c r="F95" s="73">
        <v>26.004316128975837</v>
      </c>
      <c r="G95" s="73">
        <v>25.799269078816177</v>
      </c>
      <c r="H95" s="73">
        <v>25.833676934212271</v>
      </c>
    </row>
    <row r="96" spans="2:8">
      <c r="B96" s="72" t="s">
        <v>111</v>
      </c>
      <c r="C96" s="73">
        <v>24.17988259354712</v>
      </c>
      <c r="D96" s="73">
        <v>24.31104009054555</v>
      </c>
      <c r="E96" s="73">
        <v>24.85179260375935</v>
      </c>
      <c r="F96" s="73">
        <v>26.660797074366837</v>
      </c>
      <c r="G96" s="73">
        <v>27.121644144981477</v>
      </c>
      <c r="H96" s="73">
        <v>26.983654893069271</v>
      </c>
    </row>
    <row r="97" spans="2:8">
      <c r="B97" s="72" t="s">
        <v>1232</v>
      </c>
      <c r="C97" s="73">
        <v>0</v>
      </c>
      <c r="D97" s="73">
        <v>0</v>
      </c>
      <c r="E97" s="73">
        <v>0</v>
      </c>
      <c r="F97" s="73">
        <v>25.790133742021638</v>
      </c>
      <c r="G97" s="73">
        <v>25.702026921883178</v>
      </c>
      <c r="H97" s="73">
        <v>25.678396774494971</v>
      </c>
    </row>
    <row r="98" spans="2:8">
      <c r="B98" s="72" t="s">
        <v>131</v>
      </c>
      <c r="C98" s="73">
        <v>25.436976778779819</v>
      </c>
      <c r="D98" s="73">
        <v>25.118545906990249</v>
      </c>
      <c r="E98" s="73">
        <v>25.484077629634349</v>
      </c>
      <c r="F98" s="73">
        <v>27.351644714854736</v>
      </c>
      <c r="G98" s="73">
        <v>27.400823171646181</v>
      </c>
      <c r="H98" s="73">
        <v>27.34417980565037</v>
      </c>
    </row>
    <row r="99" spans="2:8">
      <c r="B99" s="72" t="s">
        <v>195</v>
      </c>
      <c r="C99" s="73">
        <v>21.345200333221619</v>
      </c>
      <c r="D99" s="73">
        <v>0</v>
      </c>
      <c r="E99" s="73">
        <v>22.204385845155951</v>
      </c>
      <c r="F99" s="73">
        <v>23.124789238684539</v>
      </c>
      <c r="G99" s="73">
        <v>23.07885080969988</v>
      </c>
      <c r="H99" s="73">
        <v>22.755603178657271</v>
      </c>
    </row>
    <row r="100" spans="2:8">
      <c r="B100" s="72" t="s">
        <v>1286</v>
      </c>
      <c r="C100" s="73">
        <v>0</v>
      </c>
      <c r="D100" s="73">
        <v>0</v>
      </c>
      <c r="E100" s="73">
        <v>0</v>
      </c>
      <c r="F100" s="73">
        <v>21.101851376215937</v>
      </c>
      <c r="G100" s="73">
        <v>19.593699427010581</v>
      </c>
      <c r="H100" s="73">
        <v>22.261387474039669</v>
      </c>
    </row>
    <row r="101" spans="2:8">
      <c r="B101" s="72" t="s">
        <v>215</v>
      </c>
      <c r="C101" s="73">
        <v>25.599689962622222</v>
      </c>
      <c r="D101" s="73">
        <v>25.349776597892649</v>
      </c>
      <c r="E101" s="73">
        <v>24.095394280441749</v>
      </c>
      <c r="F101" s="73">
        <v>26.177040247481337</v>
      </c>
      <c r="G101" s="73">
        <v>25.779151082902878</v>
      </c>
      <c r="H101" s="73">
        <v>26.32257727993197</v>
      </c>
    </row>
    <row r="102" spans="2:8">
      <c r="B102" s="72" t="s">
        <v>104</v>
      </c>
      <c r="C102" s="73">
        <v>26.234431907661719</v>
      </c>
      <c r="D102" s="73">
        <v>25.716482024402652</v>
      </c>
      <c r="E102" s="73">
        <v>26.340383023905549</v>
      </c>
      <c r="F102" s="73">
        <v>28.806314460118038</v>
      </c>
      <c r="G102" s="73">
        <v>28.772389947976578</v>
      </c>
      <c r="H102" s="73">
        <v>28.773228886106871</v>
      </c>
    </row>
    <row r="103" spans="2:8">
      <c r="B103" s="72" t="s">
        <v>1236</v>
      </c>
      <c r="C103" s="73">
        <v>0</v>
      </c>
      <c r="D103" s="73">
        <v>0</v>
      </c>
      <c r="E103" s="73">
        <v>0</v>
      </c>
      <c r="F103" s="73">
        <v>24.036905023611936</v>
      </c>
      <c r="G103" s="73">
        <v>23.675703784681879</v>
      </c>
      <c r="H103" s="73">
        <v>24.331017940037771</v>
      </c>
    </row>
    <row r="104" spans="2:8">
      <c r="B104" s="72" t="s">
        <v>142</v>
      </c>
      <c r="C104" s="73">
        <v>31.100482268325219</v>
      </c>
      <c r="D104" s="73">
        <v>0</v>
      </c>
      <c r="E104" s="73">
        <v>31.495440574330551</v>
      </c>
      <c r="F104" s="73">
        <v>32.507717481145036</v>
      </c>
      <c r="G104" s="73">
        <v>33.464368591125776</v>
      </c>
      <c r="H104" s="73">
        <v>33.40525923458047</v>
      </c>
    </row>
    <row r="105" spans="2:8">
      <c r="B105" s="72" t="s">
        <v>218</v>
      </c>
      <c r="C105" s="73">
        <v>23.157354684931022</v>
      </c>
      <c r="D105" s="73">
        <v>0</v>
      </c>
      <c r="E105" s="73">
        <v>22.017725219274251</v>
      </c>
      <c r="F105" s="73">
        <v>23.799633238406837</v>
      </c>
      <c r="G105" s="73">
        <v>23.399162129107779</v>
      </c>
      <c r="H105" s="73">
        <v>23.677501176603972</v>
      </c>
    </row>
    <row r="106" spans="2:8">
      <c r="B106" s="72" t="s">
        <v>1233</v>
      </c>
      <c r="C106" s="73">
        <v>0</v>
      </c>
      <c r="D106" s="73">
        <v>0</v>
      </c>
      <c r="E106" s="73">
        <v>0</v>
      </c>
      <c r="F106" s="73">
        <v>25.824493519237937</v>
      </c>
      <c r="G106" s="73">
        <v>24.84128889898108</v>
      </c>
      <c r="H106" s="73">
        <v>25.289369381096972</v>
      </c>
    </row>
    <row r="107" spans="2:8">
      <c r="B107" s="72" t="s">
        <v>86</v>
      </c>
      <c r="C107" s="73">
        <v>0</v>
      </c>
      <c r="D107" s="73">
        <v>20.465982109400649</v>
      </c>
      <c r="E107" s="73">
        <v>21.203738127281351</v>
      </c>
      <c r="F107" s="73">
        <v>23.101791805599536</v>
      </c>
      <c r="G107" s="73">
        <v>24.038951357059577</v>
      </c>
      <c r="H107" s="73">
        <v>24.334976800509569</v>
      </c>
    </row>
  </sheetData>
  <phoneticPr fontId="2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47"/>
  <sheetViews>
    <sheetView workbookViewId="0">
      <selection activeCell="B35" sqref="B35"/>
    </sheetView>
  </sheetViews>
  <sheetFormatPr baseColWidth="10" defaultColWidth="8.85546875" defaultRowHeight="15"/>
  <cols>
    <col min="2" max="2" width="16.85546875" bestFit="1" customWidth="1"/>
    <col min="3" max="3" width="119.28515625" bestFit="1" customWidth="1"/>
    <col min="4" max="4" width="6.28515625" bestFit="1" customWidth="1"/>
    <col min="5" max="5" width="5" bestFit="1" customWidth="1"/>
    <col min="6" max="6" width="8" bestFit="1" customWidth="1"/>
    <col min="7" max="7" width="12.140625" bestFit="1" customWidth="1"/>
  </cols>
  <sheetData>
    <row r="3" spans="2:7">
      <c r="B3" s="75" t="s">
        <v>1323</v>
      </c>
    </row>
    <row r="4" spans="2:7">
      <c r="C4" s="66" t="s">
        <v>1324</v>
      </c>
      <c r="D4" s="66" t="s">
        <v>1325</v>
      </c>
      <c r="E4" s="66" t="s">
        <v>1326</v>
      </c>
      <c r="F4" s="66" t="s">
        <v>1327</v>
      </c>
      <c r="G4" s="76" t="s">
        <v>1328</v>
      </c>
    </row>
    <row r="5" spans="2:7">
      <c r="C5" s="77" t="s">
        <v>1329</v>
      </c>
      <c r="D5" s="78">
        <v>37</v>
      </c>
      <c r="E5" s="78">
        <v>17.100000000000001</v>
      </c>
      <c r="F5" s="79">
        <v>5.9000000000000002E-24</v>
      </c>
      <c r="G5" s="80">
        <f>-LOG(F5)</f>
        <v>23.229147988357855</v>
      </c>
    </row>
    <row r="6" spans="2:7">
      <c r="C6" s="81" t="s">
        <v>1330</v>
      </c>
      <c r="D6" s="81">
        <v>7</v>
      </c>
      <c r="E6" s="81">
        <v>3.2</v>
      </c>
      <c r="F6" s="82">
        <v>6.7000000000000002E-4</v>
      </c>
      <c r="G6" s="83">
        <f t="shared" ref="G6:G14" si="0">-LOG(F6)</f>
        <v>3.1739251972991736</v>
      </c>
    </row>
    <row r="7" spans="2:7">
      <c r="C7" s="78" t="s">
        <v>1331</v>
      </c>
      <c r="D7" s="78">
        <v>5</v>
      </c>
      <c r="E7" s="78">
        <v>2.2999999999999998</v>
      </c>
      <c r="F7" s="79">
        <v>1E-3</v>
      </c>
      <c r="G7" s="80">
        <f t="shared" si="0"/>
        <v>3</v>
      </c>
    </row>
    <row r="8" spans="2:7">
      <c r="C8" s="81" t="s">
        <v>1332</v>
      </c>
      <c r="D8" s="81">
        <v>11</v>
      </c>
      <c r="E8" s="81">
        <v>5.0999999999999996</v>
      </c>
      <c r="F8" s="82">
        <v>2.0999999999999999E-3</v>
      </c>
      <c r="G8" s="83">
        <f t="shared" si="0"/>
        <v>2.6777807052660809</v>
      </c>
    </row>
    <row r="9" spans="2:7">
      <c r="C9" s="77" t="s">
        <v>1333</v>
      </c>
      <c r="D9" s="78">
        <v>7</v>
      </c>
      <c r="E9" s="78">
        <v>3.2</v>
      </c>
      <c r="F9" s="79">
        <v>3.5999999999999999E-3</v>
      </c>
      <c r="G9" s="80">
        <f t="shared" si="0"/>
        <v>2.4436974992327127</v>
      </c>
    </row>
    <row r="10" spans="2:7">
      <c r="C10" s="81" t="s">
        <v>1334</v>
      </c>
      <c r="D10" s="81">
        <v>5</v>
      </c>
      <c r="E10" s="81">
        <v>2.2999999999999998</v>
      </c>
      <c r="F10" s="82">
        <v>7.0000000000000001E-3</v>
      </c>
      <c r="G10" s="83">
        <f t="shared" si="0"/>
        <v>2.1549019599857431</v>
      </c>
    </row>
    <row r="11" spans="2:7">
      <c r="C11" s="77" t="s">
        <v>1335</v>
      </c>
      <c r="D11" s="78">
        <v>8</v>
      </c>
      <c r="E11" s="78">
        <v>3.7</v>
      </c>
      <c r="F11" s="79">
        <v>1.0999999999999999E-2</v>
      </c>
      <c r="G11" s="80">
        <f t="shared" si="0"/>
        <v>1.9586073148417751</v>
      </c>
    </row>
    <row r="12" spans="2:7">
      <c r="C12" s="81" t="s">
        <v>1336</v>
      </c>
      <c r="D12" s="81">
        <v>6</v>
      </c>
      <c r="E12" s="81">
        <v>2.8</v>
      </c>
      <c r="F12" s="82">
        <v>3.7999999999999999E-2</v>
      </c>
      <c r="G12" s="83">
        <f t="shared" si="0"/>
        <v>1.4202164033831899</v>
      </c>
    </row>
    <row r="13" spans="2:7">
      <c r="C13" s="78" t="s">
        <v>1337</v>
      </c>
      <c r="D13" s="78">
        <v>4</v>
      </c>
      <c r="E13" s="78">
        <v>1.9</v>
      </c>
      <c r="F13" s="79">
        <v>3.9E-2</v>
      </c>
      <c r="G13" s="80">
        <f t="shared" si="0"/>
        <v>1.4089353929735009</v>
      </c>
    </row>
    <row r="14" spans="2:7">
      <c r="C14" s="81" t="s">
        <v>1338</v>
      </c>
      <c r="D14" s="81">
        <v>8</v>
      </c>
      <c r="E14" s="81">
        <v>3.7</v>
      </c>
      <c r="F14" s="82">
        <v>6.2E-2</v>
      </c>
      <c r="G14" s="83">
        <f t="shared" si="0"/>
        <v>1.2076083105017461</v>
      </c>
    </row>
    <row r="18" spans="2:7">
      <c r="B18" s="75" t="s">
        <v>1339</v>
      </c>
    </row>
    <row r="19" spans="2:7">
      <c r="C19" s="66" t="s">
        <v>1324</v>
      </c>
      <c r="D19" s="66" t="s">
        <v>1325</v>
      </c>
      <c r="E19" s="66" t="s">
        <v>1326</v>
      </c>
      <c r="F19" s="66" t="s">
        <v>1327</v>
      </c>
      <c r="G19" s="76" t="s">
        <v>1340</v>
      </c>
    </row>
    <row r="20" spans="2:7">
      <c r="C20" s="78" t="s">
        <v>1341</v>
      </c>
      <c r="D20" s="78">
        <v>22</v>
      </c>
      <c r="E20" s="78">
        <v>10.199999999999999</v>
      </c>
      <c r="F20" s="79">
        <v>6.7000000000000003E-34</v>
      </c>
      <c r="G20" s="80">
        <v>33.173925197299177</v>
      </c>
    </row>
    <row r="21" spans="2:7">
      <c r="C21" s="81" t="s">
        <v>1342</v>
      </c>
      <c r="D21" s="81">
        <v>18</v>
      </c>
      <c r="E21" s="81">
        <v>8.3000000000000007</v>
      </c>
      <c r="F21" s="82">
        <v>2.9000000000000002E-29</v>
      </c>
      <c r="G21" s="83">
        <v>28.537602002101043</v>
      </c>
    </row>
    <row r="22" spans="2:7">
      <c r="C22" s="78" t="s">
        <v>1343</v>
      </c>
      <c r="D22" s="78">
        <v>19</v>
      </c>
      <c r="E22" s="78">
        <v>8.8000000000000007</v>
      </c>
      <c r="F22" s="79">
        <v>2.2999999999999999E-27</v>
      </c>
      <c r="G22" s="80">
        <v>26.638272163982407</v>
      </c>
    </row>
    <row r="23" spans="2:7">
      <c r="C23" s="81" t="s">
        <v>1344</v>
      </c>
      <c r="D23" s="81">
        <v>21</v>
      </c>
      <c r="E23" s="81">
        <v>9.6999999999999993</v>
      </c>
      <c r="F23" s="82">
        <v>3.8000000000000001E-23</v>
      </c>
      <c r="G23" s="83">
        <v>22.42021640338319</v>
      </c>
    </row>
    <row r="24" spans="2:7">
      <c r="C24" s="78" t="s">
        <v>1345</v>
      </c>
      <c r="D24" s="78">
        <v>14</v>
      </c>
      <c r="E24" s="78">
        <v>6.5</v>
      </c>
      <c r="F24" s="79">
        <v>6.0999999999999996E-22</v>
      </c>
      <c r="G24" s="80">
        <v>21.214670164989233</v>
      </c>
    </row>
    <row r="25" spans="2:7">
      <c r="C25" s="81" t="s">
        <v>1346</v>
      </c>
      <c r="D25" s="81">
        <v>14</v>
      </c>
      <c r="E25" s="81">
        <v>6.5</v>
      </c>
      <c r="F25" s="82">
        <v>6.7E-19</v>
      </c>
      <c r="G25" s="83">
        <v>18.173925197299173</v>
      </c>
    </row>
    <row r="26" spans="2:7">
      <c r="C26" s="78" t="s">
        <v>1347</v>
      </c>
      <c r="D26" s="78">
        <v>11</v>
      </c>
      <c r="E26" s="78">
        <v>5.0999999999999996</v>
      </c>
      <c r="F26" s="79">
        <v>4.9000000000000001E-17</v>
      </c>
      <c r="G26" s="80">
        <v>16.309803919971486</v>
      </c>
    </row>
    <row r="27" spans="2:7">
      <c r="C27" s="81" t="s">
        <v>1348</v>
      </c>
      <c r="D27" s="81">
        <v>14</v>
      </c>
      <c r="E27" s="81">
        <v>6.5</v>
      </c>
      <c r="F27" s="82">
        <v>2E-16</v>
      </c>
      <c r="G27" s="83">
        <v>15.698970004336019</v>
      </c>
    </row>
    <row r="28" spans="2:7">
      <c r="C28" s="78" t="s">
        <v>1349</v>
      </c>
      <c r="D28" s="78">
        <v>9</v>
      </c>
      <c r="E28" s="78">
        <v>4.2</v>
      </c>
      <c r="F28" s="79">
        <v>1.7E-14</v>
      </c>
      <c r="G28" s="80">
        <v>13.769551078621726</v>
      </c>
    </row>
    <row r="29" spans="2:7">
      <c r="C29" s="81" t="s">
        <v>1350</v>
      </c>
      <c r="D29" s="81">
        <v>18</v>
      </c>
      <c r="E29" s="81">
        <v>8.3000000000000007</v>
      </c>
      <c r="F29" s="82">
        <v>4.2999999999999999E-13</v>
      </c>
      <c r="G29" s="83">
        <v>12.366531544420413</v>
      </c>
    </row>
    <row r="30" spans="2:7">
      <c r="C30" s="78" t="s">
        <v>1351</v>
      </c>
      <c r="D30" s="78">
        <v>27</v>
      </c>
      <c r="E30" s="78">
        <v>12.5</v>
      </c>
      <c r="F30" s="79">
        <v>1.8E-12</v>
      </c>
      <c r="G30" s="80">
        <v>11.744727494896694</v>
      </c>
    </row>
    <row r="31" spans="2:7">
      <c r="C31" s="81" t="s">
        <v>1352</v>
      </c>
      <c r="D31" s="81">
        <v>11</v>
      </c>
      <c r="E31" s="81">
        <v>5.0999999999999996</v>
      </c>
      <c r="F31" s="82">
        <v>9.7999999999999994E-12</v>
      </c>
      <c r="G31" s="83">
        <v>11.008773924307505</v>
      </c>
    </row>
    <row r="32" spans="2:7">
      <c r="C32" s="78" t="s">
        <v>1353</v>
      </c>
      <c r="D32" s="78">
        <v>8</v>
      </c>
      <c r="E32" s="78">
        <v>3.7</v>
      </c>
      <c r="F32" s="79">
        <v>9.9999999999999994E-12</v>
      </c>
      <c r="G32" s="80">
        <v>11</v>
      </c>
    </row>
    <row r="33" spans="3:7">
      <c r="C33" s="81" t="s">
        <v>1354</v>
      </c>
      <c r="D33" s="81">
        <v>9</v>
      </c>
      <c r="E33" s="81">
        <v>4.2</v>
      </c>
      <c r="F33" s="82">
        <v>2.6000000000000001E-11</v>
      </c>
      <c r="G33" s="83">
        <v>10.585026652029182</v>
      </c>
    </row>
    <row r="34" spans="3:7">
      <c r="C34" s="78" t="s">
        <v>1355</v>
      </c>
      <c r="D34" s="78">
        <v>8</v>
      </c>
      <c r="E34" s="78">
        <v>3.7</v>
      </c>
      <c r="F34" s="79">
        <v>1.8999999999999999E-10</v>
      </c>
      <c r="G34" s="80">
        <v>9.7212463990471711</v>
      </c>
    </row>
    <row r="35" spans="3:7">
      <c r="C35" s="81" t="s">
        <v>1356</v>
      </c>
      <c r="D35" s="81">
        <v>14</v>
      </c>
      <c r="E35" s="81">
        <v>6.5</v>
      </c>
      <c r="F35" s="82">
        <v>1.3000000000000001E-8</v>
      </c>
      <c r="G35" s="83">
        <v>7.8860566476931631</v>
      </c>
    </row>
    <row r="36" spans="3:7">
      <c r="C36" s="78" t="s">
        <v>1357</v>
      </c>
      <c r="D36" s="78">
        <v>7</v>
      </c>
      <c r="E36" s="78">
        <v>3.2</v>
      </c>
      <c r="F36" s="79">
        <v>2E-8</v>
      </c>
      <c r="G36" s="80">
        <v>7.6989700043360187</v>
      </c>
    </row>
    <row r="37" spans="3:7">
      <c r="C37" s="81" t="s">
        <v>1358</v>
      </c>
      <c r="D37" s="81">
        <v>8</v>
      </c>
      <c r="E37" s="81">
        <v>3.7</v>
      </c>
      <c r="F37" s="82">
        <v>4.1000000000000003E-8</v>
      </c>
      <c r="G37" s="83">
        <v>7.3872161432802645</v>
      </c>
    </row>
    <row r="38" spans="3:7">
      <c r="C38" s="78" t="s">
        <v>1359</v>
      </c>
      <c r="D38" s="78">
        <v>15</v>
      </c>
      <c r="E38" s="78">
        <v>6.9</v>
      </c>
      <c r="F38" s="79">
        <v>6.1000000000000004E-8</v>
      </c>
      <c r="G38" s="80">
        <v>7.2146701649892329</v>
      </c>
    </row>
    <row r="39" spans="3:7">
      <c r="C39" s="81" t="s">
        <v>1360</v>
      </c>
      <c r="D39" s="81">
        <v>6</v>
      </c>
      <c r="E39" s="81">
        <v>2.8</v>
      </c>
      <c r="F39" s="82">
        <v>1.8E-7</v>
      </c>
      <c r="G39" s="83">
        <v>6.7447274948966935</v>
      </c>
    </row>
    <row r="40" spans="3:7">
      <c r="C40" s="78" t="s">
        <v>1361</v>
      </c>
      <c r="D40" s="78">
        <v>17</v>
      </c>
      <c r="E40" s="78">
        <v>7.9</v>
      </c>
      <c r="F40" s="79">
        <v>1.9000000000000001E-7</v>
      </c>
      <c r="G40" s="80">
        <v>6.7212463990471711</v>
      </c>
    </row>
    <row r="41" spans="3:7">
      <c r="C41" s="81" t="s">
        <v>1362</v>
      </c>
      <c r="D41" s="81">
        <v>7</v>
      </c>
      <c r="E41" s="81">
        <v>3.2</v>
      </c>
      <c r="F41" s="82">
        <v>1.1000000000000001E-6</v>
      </c>
      <c r="G41" s="83">
        <v>5.9586073148417746</v>
      </c>
    </row>
    <row r="42" spans="3:7">
      <c r="C42" s="78" t="s">
        <v>1363</v>
      </c>
      <c r="D42" s="78">
        <v>13</v>
      </c>
      <c r="E42" s="78">
        <v>6</v>
      </c>
      <c r="F42" s="79">
        <v>1.1999999999999999E-6</v>
      </c>
      <c r="G42" s="80">
        <v>5.9208187539523749</v>
      </c>
    </row>
    <row r="43" spans="3:7">
      <c r="C43" s="81" t="s">
        <v>1364</v>
      </c>
      <c r="D43" s="81">
        <v>8</v>
      </c>
      <c r="E43" s="81">
        <v>3.7</v>
      </c>
      <c r="F43" s="82">
        <v>2.3999999999999999E-6</v>
      </c>
      <c r="G43" s="83">
        <v>5.6197887582883936</v>
      </c>
    </row>
    <row r="44" spans="3:7">
      <c r="C44" s="78" t="s">
        <v>1365</v>
      </c>
      <c r="D44" s="78">
        <v>4</v>
      </c>
      <c r="E44" s="78">
        <v>1.9</v>
      </c>
      <c r="F44" s="79">
        <v>6.8000000000000001E-6</v>
      </c>
      <c r="G44" s="80">
        <v>5.1674910872937634</v>
      </c>
    </row>
    <row r="45" spans="3:7">
      <c r="C45" s="81" t="s">
        <v>1366</v>
      </c>
      <c r="D45" s="81">
        <v>9</v>
      </c>
      <c r="E45" s="81">
        <v>4.2</v>
      </c>
      <c r="F45" s="82">
        <v>9.0999999999999993E-6</v>
      </c>
      <c r="G45" s="83">
        <v>5.0409586076789061</v>
      </c>
    </row>
    <row r="46" spans="3:7">
      <c r="C46" s="78" t="s">
        <v>1367</v>
      </c>
      <c r="D46" s="78">
        <v>6</v>
      </c>
      <c r="E46" s="78">
        <v>2.8</v>
      </c>
      <c r="F46" s="79">
        <v>1.2999999999999999E-5</v>
      </c>
      <c r="G46" s="80">
        <v>4.8860566476931631</v>
      </c>
    </row>
    <row r="47" spans="3:7">
      <c r="C47" s="81" t="s">
        <v>1368</v>
      </c>
      <c r="D47" s="81">
        <v>9</v>
      </c>
      <c r="E47" s="81">
        <v>4.2</v>
      </c>
      <c r="F47" s="82">
        <v>1.5E-5</v>
      </c>
      <c r="G47" s="83">
        <v>4.8239087409443187</v>
      </c>
    </row>
    <row r="48" spans="3:7">
      <c r="C48" s="78" t="s">
        <v>1369</v>
      </c>
      <c r="D48" s="78">
        <v>4</v>
      </c>
      <c r="E48" s="78">
        <v>1.9</v>
      </c>
      <c r="F48" s="79">
        <v>1.7E-5</v>
      </c>
      <c r="G48" s="80">
        <v>4.7695510786217259</v>
      </c>
    </row>
    <row r="49" spans="3:7">
      <c r="C49" s="81" t="s">
        <v>1370</v>
      </c>
      <c r="D49" s="81">
        <v>4</v>
      </c>
      <c r="E49" s="81">
        <v>1.9</v>
      </c>
      <c r="F49" s="82">
        <v>1.7E-5</v>
      </c>
      <c r="G49" s="83">
        <v>4.7695510786217259</v>
      </c>
    </row>
    <row r="50" spans="3:7">
      <c r="C50" s="78" t="s">
        <v>1371</v>
      </c>
      <c r="D50" s="78">
        <v>5</v>
      </c>
      <c r="E50" s="78">
        <v>2.2999999999999998</v>
      </c>
      <c r="F50" s="79">
        <v>3.3000000000000003E-5</v>
      </c>
      <c r="G50" s="80">
        <v>4.4814860601221129</v>
      </c>
    </row>
    <row r="51" spans="3:7">
      <c r="C51" s="81" t="s">
        <v>1372</v>
      </c>
      <c r="D51" s="81">
        <v>4</v>
      </c>
      <c r="E51" s="81">
        <v>1.9</v>
      </c>
      <c r="F51" s="82">
        <v>3.3000000000000003E-5</v>
      </c>
      <c r="G51" s="83">
        <v>4.4814860601221129</v>
      </c>
    </row>
    <row r="52" spans="3:7">
      <c r="C52" s="78" t="s">
        <v>1373</v>
      </c>
      <c r="D52" s="78">
        <v>10</v>
      </c>
      <c r="E52" s="78">
        <v>4.5999999999999996</v>
      </c>
      <c r="F52" s="79">
        <v>5.0000000000000002E-5</v>
      </c>
      <c r="G52" s="80">
        <v>4.3010299956639813</v>
      </c>
    </row>
    <row r="53" spans="3:7">
      <c r="C53" s="81" t="s">
        <v>1374</v>
      </c>
      <c r="D53" s="81">
        <v>5</v>
      </c>
      <c r="E53" s="81">
        <v>2.2999999999999998</v>
      </c>
      <c r="F53" s="82">
        <v>8.5000000000000006E-5</v>
      </c>
      <c r="G53" s="83">
        <v>4.0705810742857071</v>
      </c>
    </row>
    <row r="54" spans="3:7">
      <c r="C54" s="78" t="s">
        <v>1375</v>
      </c>
      <c r="D54" s="78">
        <v>8</v>
      </c>
      <c r="E54" s="78">
        <v>3.7</v>
      </c>
      <c r="F54" s="79">
        <v>1.2E-4</v>
      </c>
      <c r="G54" s="80">
        <v>3.9208187539523753</v>
      </c>
    </row>
    <row r="55" spans="3:7">
      <c r="C55" s="81" t="s">
        <v>1376</v>
      </c>
      <c r="D55" s="81">
        <v>17</v>
      </c>
      <c r="E55" s="81">
        <v>7.9</v>
      </c>
      <c r="F55" s="82">
        <v>1.3999999999999999E-4</v>
      </c>
      <c r="G55" s="83">
        <v>3.8538719643217618</v>
      </c>
    </row>
    <row r="56" spans="3:7">
      <c r="C56" s="78" t="s">
        <v>1377</v>
      </c>
      <c r="D56" s="78">
        <v>6</v>
      </c>
      <c r="E56" s="78">
        <v>2.8</v>
      </c>
      <c r="F56" s="79">
        <v>1.3999999999999999E-4</v>
      </c>
      <c r="G56" s="80">
        <v>3.8538719643217618</v>
      </c>
    </row>
    <row r="57" spans="3:7">
      <c r="C57" s="81" t="s">
        <v>1378</v>
      </c>
      <c r="D57" s="81">
        <v>11</v>
      </c>
      <c r="E57" s="81">
        <v>5.0999999999999996</v>
      </c>
      <c r="F57" s="82">
        <v>1.8000000000000001E-4</v>
      </c>
      <c r="G57" s="83">
        <v>3.744727494896694</v>
      </c>
    </row>
    <row r="58" spans="3:7">
      <c r="C58" s="78" t="s">
        <v>1379</v>
      </c>
      <c r="D58" s="78">
        <v>12</v>
      </c>
      <c r="E58" s="78">
        <v>5.6</v>
      </c>
      <c r="F58" s="79">
        <v>2.1000000000000001E-4</v>
      </c>
      <c r="G58" s="80">
        <v>3.6777807052660809</v>
      </c>
    </row>
    <row r="59" spans="3:7">
      <c r="C59" s="81" t="s">
        <v>1380</v>
      </c>
      <c r="D59" s="81">
        <v>9</v>
      </c>
      <c r="E59" s="81">
        <v>4.2</v>
      </c>
      <c r="F59" s="82">
        <v>2.5000000000000001E-4</v>
      </c>
      <c r="G59" s="83">
        <v>3.6020599913279625</v>
      </c>
    </row>
    <row r="60" spans="3:7">
      <c r="C60" s="78" t="s">
        <v>1381</v>
      </c>
      <c r="D60" s="78">
        <v>14</v>
      </c>
      <c r="E60" s="78">
        <v>6.5</v>
      </c>
      <c r="F60" s="79">
        <v>3.3E-4</v>
      </c>
      <c r="G60" s="80">
        <v>3.4814860601221125</v>
      </c>
    </row>
    <row r="61" spans="3:7">
      <c r="C61" s="81" t="s">
        <v>1382</v>
      </c>
      <c r="D61" s="81">
        <v>5</v>
      </c>
      <c r="E61" s="81">
        <v>2.2999999999999998</v>
      </c>
      <c r="F61" s="82">
        <v>3.3E-4</v>
      </c>
      <c r="G61" s="83">
        <v>3.4814860601221125</v>
      </c>
    </row>
    <row r="62" spans="3:7">
      <c r="C62" s="78" t="s">
        <v>1383</v>
      </c>
      <c r="D62" s="78">
        <v>4</v>
      </c>
      <c r="E62" s="78">
        <v>1.9</v>
      </c>
      <c r="F62" s="79">
        <v>3.5E-4</v>
      </c>
      <c r="G62" s="80">
        <v>3.4559319556497243</v>
      </c>
    </row>
    <row r="63" spans="3:7">
      <c r="C63" s="81" t="s">
        <v>1384</v>
      </c>
      <c r="D63" s="81">
        <v>3</v>
      </c>
      <c r="E63" s="81">
        <v>1.4</v>
      </c>
      <c r="F63" s="82">
        <v>4.2999999999999999E-4</v>
      </c>
      <c r="G63" s="83">
        <v>3.3665315444204134</v>
      </c>
    </row>
    <row r="64" spans="3:7">
      <c r="C64" s="78" t="s">
        <v>1385</v>
      </c>
      <c r="D64" s="78">
        <v>4</v>
      </c>
      <c r="E64" s="78">
        <v>1.9</v>
      </c>
      <c r="F64" s="79">
        <v>6.9999999999999999E-4</v>
      </c>
      <c r="G64" s="80">
        <v>3.1549019599857431</v>
      </c>
    </row>
    <row r="65" spans="3:7">
      <c r="C65" s="81" t="s">
        <v>1386</v>
      </c>
      <c r="D65" s="81">
        <v>6</v>
      </c>
      <c r="E65" s="81">
        <v>2.8</v>
      </c>
      <c r="F65" s="82">
        <v>8.3000000000000001E-4</v>
      </c>
      <c r="G65" s="83">
        <v>3.0809219076239263</v>
      </c>
    </row>
    <row r="66" spans="3:7">
      <c r="C66" s="78" t="s">
        <v>1387</v>
      </c>
      <c r="D66" s="78">
        <v>3</v>
      </c>
      <c r="E66" s="78">
        <v>1.4</v>
      </c>
      <c r="F66" s="79">
        <v>8.4999999999999995E-4</v>
      </c>
      <c r="G66" s="80">
        <v>3.0705810742857071</v>
      </c>
    </row>
    <row r="67" spans="3:7">
      <c r="C67" s="81" t="s">
        <v>1388</v>
      </c>
      <c r="D67" s="81">
        <v>6</v>
      </c>
      <c r="E67" s="81">
        <v>2.8</v>
      </c>
      <c r="F67" s="82">
        <v>1E-3</v>
      </c>
      <c r="G67" s="83">
        <v>3</v>
      </c>
    </row>
    <row r="68" spans="3:7">
      <c r="C68" s="78" t="s">
        <v>1389</v>
      </c>
      <c r="D68" s="78">
        <v>5</v>
      </c>
      <c r="E68" s="78">
        <v>2.2999999999999998</v>
      </c>
      <c r="F68" s="79">
        <v>1.2999999999999999E-3</v>
      </c>
      <c r="G68" s="80">
        <v>2.8860566476931631</v>
      </c>
    </row>
    <row r="69" spans="3:7">
      <c r="C69" s="81" t="s">
        <v>1390</v>
      </c>
      <c r="D69" s="81">
        <v>9</v>
      </c>
      <c r="E69" s="81">
        <v>4.2</v>
      </c>
      <c r="F69" s="82">
        <v>1.8E-3</v>
      </c>
      <c r="G69" s="83">
        <v>2.744727494896694</v>
      </c>
    </row>
    <row r="70" spans="3:7">
      <c r="C70" s="78" t="s">
        <v>1391</v>
      </c>
      <c r="D70" s="78">
        <v>3</v>
      </c>
      <c r="E70" s="78">
        <v>1.4</v>
      </c>
      <c r="F70" s="79">
        <v>2.0999999999999999E-3</v>
      </c>
      <c r="G70" s="80">
        <v>2.6777807052660809</v>
      </c>
    </row>
    <row r="71" spans="3:7">
      <c r="C71" s="81" t="s">
        <v>1392</v>
      </c>
      <c r="D71" s="81">
        <v>3</v>
      </c>
      <c r="E71" s="81">
        <v>1.4</v>
      </c>
      <c r="F71" s="82">
        <v>2.0999999999999999E-3</v>
      </c>
      <c r="G71" s="83">
        <v>2.6777807052660809</v>
      </c>
    </row>
    <row r="72" spans="3:7">
      <c r="C72" s="78" t="s">
        <v>1393</v>
      </c>
      <c r="D72" s="78">
        <v>8</v>
      </c>
      <c r="E72" s="78">
        <v>3.7</v>
      </c>
      <c r="F72" s="79">
        <v>2.5000000000000001E-3</v>
      </c>
      <c r="G72" s="80">
        <v>2.6020599913279625</v>
      </c>
    </row>
    <row r="73" spans="3:7">
      <c r="C73" s="81" t="s">
        <v>1394</v>
      </c>
      <c r="D73" s="81">
        <v>6</v>
      </c>
      <c r="E73" s="81">
        <v>2.8</v>
      </c>
      <c r="F73" s="82">
        <v>2.8E-3</v>
      </c>
      <c r="G73" s="83">
        <v>2.5528419686577806</v>
      </c>
    </row>
    <row r="74" spans="3:7">
      <c r="C74" s="78" t="s">
        <v>1395</v>
      </c>
      <c r="D74" s="78">
        <v>6</v>
      </c>
      <c r="E74" s="78">
        <v>2.8</v>
      </c>
      <c r="F74" s="79">
        <v>2.8E-3</v>
      </c>
      <c r="G74" s="80">
        <v>2.5528419686577806</v>
      </c>
    </row>
    <row r="75" spans="3:7">
      <c r="C75" s="81" t="s">
        <v>1396</v>
      </c>
      <c r="D75" s="81">
        <v>3</v>
      </c>
      <c r="E75" s="81">
        <v>1.4</v>
      </c>
      <c r="F75" s="82">
        <v>2.8999999999999998E-3</v>
      </c>
      <c r="G75" s="83">
        <v>2.5376020021010439</v>
      </c>
    </row>
    <row r="76" spans="3:7">
      <c r="C76" s="78" t="s">
        <v>1397</v>
      </c>
      <c r="D76" s="78">
        <v>4</v>
      </c>
      <c r="E76" s="78">
        <v>1.9</v>
      </c>
      <c r="F76" s="79">
        <v>3.2000000000000002E-3</v>
      </c>
      <c r="G76" s="80">
        <v>2.4948500216800942</v>
      </c>
    </row>
    <row r="77" spans="3:7">
      <c r="C77" s="81" t="s">
        <v>1398</v>
      </c>
      <c r="D77" s="81">
        <v>7</v>
      </c>
      <c r="E77" s="81">
        <v>3.2</v>
      </c>
      <c r="F77" s="82">
        <v>4.0000000000000001E-3</v>
      </c>
      <c r="G77" s="83">
        <v>2.3979400086720375</v>
      </c>
    </row>
    <row r="78" spans="3:7">
      <c r="C78" s="78" t="s">
        <v>1399</v>
      </c>
      <c r="D78" s="78">
        <v>4</v>
      </c>
      <c r="E78" s="78">
        <v>1.9</v>
      </c>
      <c r="F78" s="79">
        <v>4.4999999999999997E-3</v>
      </c>
      <c r="G78" s="80">
        <v>2.3467874862246565</v>
      </c>
    </row>
    <row r="79" spans="3:7">
      <c r="C79" s="81" t="s">
        <v>1400</v>
      </c>
      <c r="D79" s="81">
        <v>8</v>
      </c>
      <c r="E79" s="81">
        <v>3.7</v>
      </c>
      <c r="F79" s="82">
        <v>4.8999999999999998E-3</v>
      </c>
      <c r="G79" s="83">
        <v>2.3098039199714862</v>
      </c>
    </row>
    <row r="80" spans="3:7">
      <c r="C80" s="78" t="s">
        <v>1401</v>
      </c>
      <c r="D80" s="78">
        <v>6</v>
      </c>
      <c r="E80" s="78">
        <v>2.8</v>
      </c>
      <c r="F80" s="79">
        <v>5.1000000000000004E-3</v>
      </c>
      <c r="G80" s="80">
        <v>2.2924298239020637</v>
      </c>
    </row>
    <row r="81" spans="3:7">
      <c r="C81" s="81" t="s">
        <v>1402</v>
      </c>
      <c r="D81" s="81">
        <v>4</v>
      </c>
      <c r="E81" s="81">
        <v>1.9</v>
      </c>
      <c r="F81" s="82">
        <v>5.4999999999999997E-3</v>
      </c>
      <c r="G81" s="83">
        <v>2.2596373105057563</v>
      </c>
    </row>
    <row r="82" spans="3:7">
      <c r="C82" s="78" t="s">
        <v>1403</v>
      </c>
      <c r="D82" s="78">
        <v>4</v>
      </c>
      <c r="E82" s="78">
        <v>1.9</v>
      </c>
      <c r="F82" s="79">
        <v>5.4999999999999997E-3</v>
      </c>
      <c r="G82" s="80">
        <v>2.2596373105057563</v>
      </c>
    </row>
    <row r="83" spans="3:7">
      <c r="C83" s="81" t="s">
        <v>1404</v>
      </c>
      <c r="D83" s="81">
        <v>3</v>
      </c>
      <c r="E83" s="81">
        <v>1.4</v>
      </c>
      <c r="F83" s="82">
        <v>6.1000000000000004E-3</v>
      </c>
      <c r="G83" s="83">
        <v>2.2146701649892329</v>
      </c>
    </row>
    <row r="84" spans="3:7">
      <c r="C84" s="78" t="s">
        <v>1405</v>
      </c>
      <c r="D84" s="78">
        <v>3</v>
      </c>
      <c r="E84" s="78">
        <v>1.4</v>
      </c>
      <c r="F84" s="79">
        <v>6.1000000000000004E-3</v>
      </c>
      <c r="G84" s="80">
        <v>2.2146701649892329</v>
      </c>
    </row>
    <row r="85" spans="3:7">
      <c r="C85" s="81" t="s">
        <v>1406</v>
      </c>
      <c r="D85" s="81">
        <v>3</v>
      </c>
      <c r="E85" s="81">
        <v>1.4</v>
      </c>
      <c r="F85" s="82">
        <v>7.4000000000000003E-3</v>
      </c>
      <c r="G85" s="83">
        <v>2.1307682802690238</v>
      </c>
    </row>
    <row r="86" spans="3:7">
      <c r="C86" s="78" t="s">
        <v>1407</v>
      </c>
      <c r="D86" s="78">
        <v>4</v>
      </c>
      <c r="E86" s="78">
        <v>1.9</v>
      </c>
      <c r="F86" s="79">
        <v>8.5000000000000006E-3</v>
      </c>
      <c r="G86" s="80">
        <v>2.0705810742857071</v>
      </c>
    </row>
    <row r="87" spans="3:7">
      <c r="C87" s="81" t="s">
        <v>1408</v>
      </c>
      <c r="D87" s="81">
        <v>8</v>
      </c>
      <c r="E87" s="81">
        <v>3.7</v>
      </c>
      <c r="F87" s="82">
        <v>9.7000000000000003E-3</v>
      </c>
      <c r="G87" s="83">
        <v>2.0132282657337552</v>
      </c>
    </row>
    <row r="88" spans="3:7">
      <c r="C88" s="78" t="s">
        <v>1409</v>
      </c>
      <c r="D88" s="78">
        <v>7</v>
      </c>
      <c r="E88" s="78">
        <v>3.2</v>
      </c>
      <c r="F88" s="79">
        <v>0.01</v>
      </c>
      <c r="G88" s="80">
        <v>2</v>
      </c>
    </row>
    <row r="89" spans="3:7">
      <c r="C89" s="81" t="s">
        <v>1410</v>
      </c>
      <c r="D89" s="81">
        <v>3</v>
      </c>
      <c r="E89" s="81">
        <v>1.4</v>
      </c>
      <c r="F89" s="82">
        <v>0.01</v>
      </c>
      <c r="G89" s="83">
        <v>2</v>
      </c>
    </row>
    <row r="90" spans="3:7">
      <c r="C90" s="78" t="s">
        <v>1411</v>
      </c>
      <c r="D90" s="78">
        <v>3</v>
      </c>
      <c r="E90" s="78">
        <v>1.4</v>
      </c>
      <c r="F90" s="79">
        <v>0.01</v>
      </c>
      <c r="G90" s="80">
        <v>2</v>
      </c>
    </row>
    <row r="91" spans="3:7">
      <c r="C91" s="81" t="s">
        <v>1412</v>
      </c>
      <c r="D91" s="81">
        <v>4</v>
      </c>
      <c r="E91" s="81">
        <v>1.9</v>
      </c>
      <c r="F91" s="82">
        <v>1.2E-2</v>
      </c>
      <c r="G91" s="83">
        <v>1.9208187539523751</v>
      </c>
    </row>
    <row r="92" spans="3:7">
      <c r="C92" s="78" t="s">
        <v>1413</v>
      </c>
      <c r="D92" s="78">
        <v>6</v>
      </c>
      <c r="E92" s="78">
        <v>2.8</v>
      </c>
      <c r="F92" s="79">
        <v>1.2999999999999999E-2</v>
      </c>
      <c r="G92" s="80">
        <v>1.8860566476931633</v>
      </c>
    </row>
    <row r="93" spans="3:7">
      <c r="C93" s="81" t="s">
        <v>1414</v>
      </c>
      <c r="D93" s="81">
        <v>5</v>
      </c>
      <c r="E93" s="81">
        <v>2.2999999999999998</v>
      </c>
      <c r="F93" s="82">
        <v>1.2999999999999999E-2</v>
      </c>
      <c r="G93" s="83">
        <v>1.8860566476931633</v>
      </c>
    </row>
    <row r="94" spans="3:7">
      <c r="C94" s="78" t="s">
        <v>1415</v>
      </c>
      <c r="D94" s="78">
        <v>5</v>
      </c>
      <c r="E94" s="78">
        <v>2.2999999999999998</v>
      </c>
      <c r="F94" s="79">
        <v>1.4999999999999999E-2</v>
      </c>
      <c r="G94" s="80">
        <v>1.8239087409443189</v>
      </c>
    </row>
    <row r="95" spans="3:7">
      <c r="C95" s="81" t="s">
        <v>1416</v>
      </c>
      <c r="D95" s="81">
        <v>4</v>
      </c>
      <c r="E95" s="81">
        <v>1.9</v>
      </c>
      <c r="F95" s="82">
        <v>1.4999999999999999E-2</v>
      </c>
      <c r="G95" s="83">
        <v>1.8239087409443189</v>
      </c>
    </row>
    <row r="96" spans="3:7">
      <c r="C96" s="78" t="s">
        <v>1417</v>
      </c>
      <c r="D96" s="78">
        <v>5</v>
      </c>
      <c r="E96" s="78">
        <v>2.2999999999999998</v>
      </c>
      <c r="F96" s="79">
        <v>1.6E-2</v>
      </c>
      <c r="G96" s="80">
        <v>1.7958800173440752</v>
      </c>
    </row>
    <row r="97" spans="3:7">
      <c r="C97" s="81" t="s">
        <v>1418</v>
      </c>
      <c r="D97" s="81">
        <v>4</v>
      </c>
      <c r="E97" s="81">
        <v>1.9</v>
      </c>
      <c r="F97" s="82">
        <v>1.6E-2</v>
      </c>
      <c r="G97" s="83">
        <v>1.7958800173440752</v>
      </c>
    </row>
    <row r="98" spans="3:7">
      <c r="C98" s="78" t="s">
        <v>1419</v>
      </c>
      <c r="D98" s="78">
        <v>3</v>
      </c>
      <c r="E98" s="78">
        <v>1.4</v>
      </c>
      <c r="F98" s="79">
        <v>1.7000000000000001E-2</v>
      </c>
      <c r="G98" s="80">
        <v>1.7695510786217261</v>
      </c>
    </row>
    <row r="99" spans="3:7">
      <c r="C99" s="81" t="s">
        <v>1420</v>
      </c>
      <c r="D99" s="81">
        <v>3</v>
      </c>
      <c r="E99" s="81">
        <v>1.4</v>
      </c>
      <c r="F99" s="82">
        <v>1.9E-2</v>
      </c>
      <c r="G99" s="83">
        <v>1.7212463990471711</v>
      </c>
    </row>
    <row r="100" spans="3:7">
      <c r="C100" s="78" t="s">
        <v>1421</v>
      </c>
      <c r="D100" s="78">
        <v>7</v>
      </c>
      <c r="E100" s="78">
        <v>3.2</v>
      </c>
      <c r="F100" s="79">
        <v>0.02</v>
      </c>
      <c r="G100" s="80">
        <v>1.6989700043360187</v>
      </c>
    </row>
    <row r="101" spans="3:7">
      <c r="C101" s="81" t="s">
        <v>1422</v>
      </c>
      <c r="D101" s="81">
        <v>12</v>
      </c>
      <c r="E101" s="81">
        <v>5.6</v>
      </c>
      <c r="F101" s="82">
        <v>2.1999999999999999E-2</v>
      </c>
      <c r="G101" s="83">
        <v>1.6575773191777938</v>
      </c>
    </row>
    <row r="102" spans="3:7">
      <c r="C102" s="78" t="s">
        <v>1423</v>
      </c>
      <c r="D102" s="78">
        <v>3</v>
      </c>
      <c r="E102" s="78">
        <v>1.4</v>
      </c>
      <c r="F102" s="79">
        <v>2.1999999999999999E-2</v>
      </c>
      <c r="G102" s="80">
        <v>1.6575773191777938</v>
      </c>
    </row>
    <row r="103" spans="3:7">
      <c r="C103" s="81" t="s">
        <v>1424</v>
      </c>
      <c r="D103" s="81">
        <v>5</v>
      </c>
      <c r="E103" s="81">
        <v>2.2999999999999998</v>
      </c>
      <c r="F103" s="82">
        <v>2.3E-2</v>
      </c>
      <c r="G103" s="83">
        <v>1.6382721639824072</v>
      </c>
    </row>
    <row r="104" spans="3:7">
      <c r="C104" s="78" t="s">
        <v>1425</v>
      </c>
      <c r="D104" s="78">
        <v>2</v>
      </c>
      <c r="E104" s="78">
        <v>0.9</v>
      </c>
      <c r="F104" s="79">
        <v>2.4E-2</v>
      </c>
      <c r="G104" s="80">
        <v>1.6197887582883939</v>
      </c>
    </row>
    <row r="105" spans="3:7">
      <c r="C105" s="81" t="s">
        <v>1426</v>
      </c>
      <c r="D105" s="81">
        <v>2</v>
      </c>
      <c r="E105" s="81">
        <v>0.9</v>
      </c>
      <c r="F105" s="82">
        <v>2.4E-2</v>
      </c>
      <c r="G105" s="83">
        <v>1.6197887582883939</v>
      </c>
    </row>
    <row r="106" spans="3:7">
      <c r="C106" s="78" t="s">
        <v>1427</v>
      </c>
      <c r="D106" s="78">
        <v>2</v>
      </c>
      <c r="E106" s="78">
        <v>0.9</v>
      </c>
      <c r="F106" s="79">
        <v>2.4E-2</v>
      </c>
      <c r="G106" s="80">
        <v>1.6197887582883939</v>
      </c>
    </row>
    <row r="107" spans="3:7">
      <c r="C107" s="81" t="s">
        <v>1428</v>
      </c>
      <c r="D107" s="81">
        <v>2</v>
      </c>
      <c r="E107" s="81">
        <v>0.9</v>
      </c>
      <c r="F107" s="82">
        <v>2.4E-2</v>
      </c>
      <c r="G107" s="83">
        <v>1.6197887582883939</v>
      </c>
    </row>
    <row r="108" spans="3:7">
      <c r="C108" s="78" t="s">
        <v>1429</v>
      </c>
      <c r="D108" s="78">
        <v>2</v>
      </c>
      <c r="E108" s="78">
        <v>0.9</v>
      </c>
      <c r="F108" s="79">
        <v>2.4E-2</v>
      </c>
      <c r="G108" s="80">
        <v>1.6197887582883939</v>
      </c>
    </row>
    <row r="109" spans="3:7">
      <c r="C109" s="81" t="s">
        <v>1430</v>
      </c>
      <c r="D109" s="81">
        <v>4</v>
      </c>
      <c r="E109" s="81">
        <v>1.9</v>
      </c>
      <c r="F109" s="82">
        <v>2.5000000000000001E-2</v>
      </c>
      <c r="G109" s="83">
        <v>1.6020599913279623</v>
      </c>
    </row>
    <row r="110" spans="3:7">
      <c r="C110" s="78" t="s">
        <v>1431</v>
      </c>
      <c r="D110" s="78">
        <v>3</v>
      </c>
      <c r="E110" s="78">
        <v>1.4</v>
      </c>
      <c r="F110" s="79">
        <v>2.8000000000000001E-2</v>
      </c>
      <c r="G110" s="80">
        <v>1.5528419686577808</v>
      </c>
    </row>
    <row r="111" spans="3:7">
      <c r="C111" s="81" t="s">
        <v>1432</v>
      </c>
      <c r="D111" s="81">
        <v>3</v>
      </c>
      <c r="E111" s="81">
        <v>1.4</v>
      </c>
      <c r="F111" s="82">
        <v>2.8000000000000001E-2</v>
      </c>
      <c r="G111" s="83">
        <v>1.5528419686577808</v>
      </c>
    </row>
    <row r="112" spans="3:7">
      <c r="C112" s="78" t="s">
        <v>1433</v>
      </c>
      <c r="D112" s="78">
        <v>4</v>
      </c>
      <c r="E112" s="78">
        <v>1.9</v>
      </c>
      <c r="F112" s="79">
        <v>3.1E-2</v>
      </c>
      <c r="G112" s="80">
        <v>1.5086383061657274</v>
      </c>
    </row>
    <row r="113" spans="3:7">
      <c r="C113" s="81" t="s">
        <v>1434</v>
      </c>
      <c r="D113" s="81">
        <v>10</v>
      </c>
      <c r="E113" s="81">
        <v>4.5999999999999996</v>
      </c>
      <c r="F113" s="82">
        <v>3.3000000000000002E-2</v>
      </c>
      <c r="G113" s="83">
        <v>1.4814860601221125</v>
      </c>
    </row>
    <row r="114" spans="3:7">
      <c r="C114" s="78" t="s">
        <v>1435</v>
      </c>
      <c r="D114" s="78">
        <v>4</v>
      </c>
      <c r="E114" s="78">
        <v>1.9</v>
      </c>
      <c r="F114" s="79">
        <v>3.3000000000000002E-2</v>
      </c>
      <c r="G114" s="80">
        <v>1.4814860601221125</v>
      </c>
    </row>
    <row r="115" spans="3:7">
      <c r="C115" s="81" t="s">
        <v>1436</v>
      </c>
      <c r="D115" s="81">
        <v>3</v>
      </c>
      <c r="E115" s="81">
        <v>1.4</v>
      </c>
      <c r="F115" s="82">
        <v>3.3000000000000002E-2</v>
      </c>
      <c r="G115" s="83">
        <v>1.4814860601221125</v>
      </c>
    </row>
    <row r="116" spans="3:7">
      <c r="C116" s="78" t="s">
        <v>1437</v>
      </c>
      <c r="D116" s="78">
        <v>5</v>
      </c>
      <c r="E116" s="78">
        <v>2.2999999999999998</v>
      </c>
      <c r="F116" s="79">
        <v>3.4000000000000002E-2</v>
      </c>
      <c r="G116" s="80">
        <v>1.4685210829577449</v>
      </c>
    </row>
    <row r="117" spans="3:7">
      <c r="C117" s="81" t="s">
        <v>1438</v>
      </c>
      <c r="D117" s="81">
        <v>4</v>
      </c>
      <c r="E117" s="81">
        <v>1.9</v>
      </c>
      <c r="F117" s="82">
        <v>3.4000000000000002E-2</v>
      </c>
      <c r="G117" s="83">
        <v>1.4685210829577449</v>
      </c>
    </row>
    <row r="118" spans="3:7">
      <c r="C118" s="78" t="s">
        <v>1439</v>
      </c>
      <c r="D118" s="78">
        <v>4</v>
      </c>
      <c r="E118" s="78">
        <v>1.9</v>
      </c>
      <c r="F118" s="79">
        <v>3.5999999999999997E-2</v>
      </c>
      <c r="G118" s="80">
        <v>1.4436974992327127</v>
      </c>
    </row>
    <row r="119" spans="3:7">
      <c r="C119" s="81" t="s">
        <v>1440</v>
      </c>
      <c r="D119" s="81">
        <v>4</v>
      </c>
      <c r="E119" s="81">
        <v>1.9</v>
      </c>
      <c r="F119" s="82">
        <v>3.5999999999999997E-2</v>
      </c>
      <c r="G119" s="83">
        <v>1.4436974992327127</v>
      </c>
    </row>
    <row r="120" spans="3:7">
      <c r="C120" s="78" t="s">
        <v>1441</v>
      </c>
      <c r="D120" s="78">
        <v>2</v>
      </c>
      <c r="E120" s="78">
        <v>0.9</v>
      </c>
      <c r="F120" s="79">
        <v>3.5999999999999997E-2</v>
      </c>
      <c r="G120" s="80">
        <v>1.4436974992327127</v>
      </c>
    </row>
    <row r="121" spans="3:7">
      <c r="C121" s="81" t="s">
        <v>1442</v>
      </c>
      <c r="D121" s="81">
        <v>2</v>
      </c>
      <c r="E121" s="81">
        <v>0.9</v>
      </c>
      <c r="F121" s="82">
        <v>3.5999999999999997E-2</v>
      </c>
      <c r="G121" s="83">
        <v>1.4436974992327127</v>
      </c>
    </row>
    <row r="122" spans="3:7">
      <c r="C122" s="78" t="s">
        <v>1443</v>
      </c>
      <c r="D122" s="78">
        <v>2</v>
      </c>
      <c r="E122" s="78">
        <v>0.9</v>
      </c>
      <c r="F122" s="79">
        <v>3.5999999999999997E-2</v>
      </c>
      <c r="G122" s="80">
        <v>1.4436974992327127</v>
      </c>
    </row>
    <row r="123" spans="3:7">
      <c r="C123" s="81" t="s">
        <v>1444</v>
      </c>
      <c r="D123" s="81">
        <v>2</v>
      </c>
      <c r="E123" s="81">
        <v>0.9</v>
      </c>
      <c r="F123" s="82">
        <v>3.5999999999999997E-2</v>
      </c>
      <c r="G123" s="83">
        <v>1.4436974992327127</v>
      </c>
    </row>
    <row r="124" spans="3:7">
      <c r="C124" s="78" t="s">
        <v>1445</v>
      </c>
      <c r="D124" s="78">
        <v>2</v>
      </c>
      <c r="E124" s="78">
        <v>0.9</v>
      </c>
      <c r="F124" s="79">
        <v>3.5999999999999997E-2</v>
      </c>
      <c r="G124" s="80">
        <v>1.4436974992327127</v>
      </c>
    </row>
    <row r="125" spans="3:7">
      <c r="C125" s="81" t="s">
        <v>1446</v>
      </c>
      <c r="D125" s="81">
        <v>2</v>
      </c>
      <c r="E125" s="81">
        <v>0.9</v>
      </c>
      <c r="F125" s="82">
        <v>3.5999999999999997E-2</v>
      </c>
      <c r="G125" s="83">
        <v>1.4436974992327127</v>
      </c>
    </row>
    <row r="126" spans="3:7">
      <c r="C126" s="78" t="s">
        <v>1447</v>
      </c>
      <c r="D126" s="78">
        <v>3</v>
      </c>
      <c r="E126" s="78">
        <v>1.4</v>
      </c>
      <c r="F126" s="79">
        <v>3.9E-2</v>
      </c>
      <c r="G126" s="80">
        <v>1.4089353929735009</v>
      </c>
    </row>
    <row r="127" spans="3:7">
      <c r="C127" s="81" t="s">
        <v>1448</v>
      </c>
      <c r="D127" s="81">
        <v>3</v>
      </c>
      <c r="E127" s="81">
        <v>1.4</v>
      </c>
      <c r="F127" s="82">
        <v>3.9E-2</v>
      </c>
      <c r="G127" s="83">
        <v>1.4089353929735009</v>
      </c>
    </row>
    <row r="128" spans="3:7">
      <c r="C128" s="78" t="s">
        <v>1449</v>
      </c>
      <c r="D128" s="78">
        <v>5</v>
      </c>
      <c r="E128" s="78">
        <v>2.2999999999999998</v>
      </c>
      <c r="F128" s="79">
        <v>0.04</v>
      </c>
      <c r="G128" s="80">
        <v>1.3979400086720375</v>
      </c>
    </row>
    <row r="129" spans="3:7">
      <c r="C129" s="81" t="s">
        <v>1450</v>
      </c>
      <c r="D129" s="81">
        <v>4</v>
      </c>
      <c r="E129" s="81">
        <v>1.9</v>
      </c>
      <c r="F129" s="82">
        <v>0.04</v>
      </c>
      <c r="G129" s="83">
        <v>1.3979400086720375</v>
      </c>
    </row>
    <row r="130" spans="3:7">
      <c r="C130" s="78" t="s">
        <v>1451</v>
      </c>
      <c r="D130" s="78">
        <v>3</v>
      </c>
      <c r="E130" s="78">
        <v>1.4</v>
      </c>
      <c r="F130" s="79">
        <v>4.2000000000000003E-2</v>
      </c>
      <c r="G130" s="80">
        <v>1.3767507096020994</v>
      </c>
    </row>
    <row r="131" spans="3:7">
      <c r="C131" s="81" t="s">
        <v>1452</v>
      </c>
      <c r="D131" s="81">
        <v>6</v>
      </c>
      <c r="E131" s="81">
        <v>2.8</v>
      </c>
      <c r="F131" s="82">
        <v>4.4999999999999998E-2</v>
      </c>
      <c r="G131" s="83">
        <v>1.3467874862246563</v>
      </c>
    </row>
    <row r="132" spans="3:7">
      <c r="C132" s="78" t="s">
        <v>1453</v>
      </c>
      <c r="D132" s="78">
        <v>6</v>
      </c>
      <c r="E132" s="78">
        <v>2.8</v>
      </c>
      <c r="F132" s="79">
        <v>4.7E-2</v>
      </c>
      <c r="G132" s="80">
        <v>1.3279021420642825</v>
      </c>
    </row>
    <row r="133" spans="3:7">
      <c r="C133" s="81" t="s">
        <v>1454</v>
      </c>
      <c r="D133" s="81">
        <v>4</v>
      </c>
      <c r="E133" s="81">
        <v>1.9</v>
      </c>
      <c r="F133" s="82">
        <v>4.7E-2</v>
      </c>
      <c r="G133" s="83">
        <v>1.3279021420642825</v>
      </c>
    </row>
    <row r="134" spans="3:7">
      <c r="C134" s="78" t="s">
        <v>1455</v>
      </c>
      <c r="D134" s="78">
        <v>3</v>
      </c>
      <c r="E134" s="78">
        <v>1.4</v>
      </c>
      <c r="F134" s="79">
        <v>4.7E-2</v>
      </c>
      <c r="G134" s="80">
        <v>1.3279021420642825</v>
      </c>
    </row>
    <row r="135" spans="3:7">
      <c r="C135" s="81" t="s">
        <v>1456</v>
      </c>
      <c r="D135" s="81">
        <v>2</v>
      </c>
      <c r="E135" s="81">
        <v>0.9</v>
      </c>
      <c r="F135" s="82">
        <v>4.7E-2</v>
      </c>
      <c r="G135" s="83">
        <v>1.3279021420642825</v>
      </c>
    </row>
    <row r="136" spans="3:7">
      <c r="C136" s="78" t="s">
        <v>1457</v>
      </c>
      <c r="D136" s="78">
        <v>7</v>
      </c>
      <c r="E136" s="78">
        <v>3.2</v>
      </c>
      <c r="F136" s="79">
        <v>4.8000000000000001E-2</v>
      </c>
      <c r="G136" s="80">
        <v>1.3187587626244128</v>
      </c>
    </row>
    <row r="137" spans="3:7">
      <c r="C137" s="81" t="s">
        <v>1458</v>
      </c>
      <c r="D137" s="81">
        <v>11</v>
      </c>
      <c r="E137" s="81">
        <v>5.0999999999999996</v>
      </c>
      <c r="F137" s="82">
        <v>0.05</v>
      </c>
      <c r="G137" s="83">
        <v>1.3010299956639813</v>
      </c>
    </row>
    <row r="138" spans="3:7">
      <c r="C138" s="78" t="s">
        <v>1459</v>
      </c>
      <c r="D138" s="78">
        <v>3</v>
      </c>
      <c r="E138" s="78">
        <v>1.4</v>
      </c>
      <c r="F138" s="79">
        <v>0.05</v>
      </c>
      <c r="G138" s="80">
        <v>1.3010299956639813</v>
      </c>
    </row>
    <row r="139" spans="3:7">
      <c r="C139" s="81" t="s">
        <v>1460</v>
      </c>
      <c r="D139" s="81">
        <v>7</v>
      </c>
      <c r="E139" s="81">
        <v>3.2</v>
      </c>
      <c r="F139" s="82">
        <v>5.2999999999999999E-2</v>
      </c>
      <c r="G139" s="83">
        <v>1.2757241303992111</v>
      </c>
    </row>
    <row r="140" spans="3:7">
      <c r="C140" s="78" t="s">
        <v>1461</v>
      </c>
      <c r="D140" s="78">
        <v>3</v>
      </c>
      <c r="E140" s="78">
        <v>1.4</v>
      </c>
      <c r="F140" s="79">
        <v>5.2999999999999999E-2</v>
      </c>
      <c r="G140" s="80">
        <v>1.2757241303992111</v>
      </c>
    </row>
    <row r="141" spans="3:7">
      <c r="C141" s="81" t="s">
        <v>1462</v>
      </c>
      <c r="D141" s="81">
        <v>3</v>
      </c>
      <c r="E141" s="81">
        <v>1.4</v>
      </c>
      <c r="F141" s="82">
        <v>5.6000000000000001E-2</v>
      </c>
      <c r="G141" s="83">
        <v>1.2518119729937995</v>
      </c>
    </row>
    <row r="142" spans="3:7">
      <c r="C142" s="78" t="s">
        <v>1463</v>
      </c>
      <c r="D142" s="78">
        <v>2</v>
      </c>
      <c r="E142" s="78">
        <v>0.9</v>
      </c>
      <c r="F142" s="79">
        <v>5.8999999999999997E-2</v>
      </c>
      <c r="G142" s="80">
        <v>1.2291479883578558</v>
      </c>
    </row>
    <row r="143" spans="3:7">
      <c r="C143" s="81" t="s">
        <v>1464</v>
      </c>
      <c r="D143" s="81">
        <v>2</v>
      </c>
      <c r="E143" s="81">
        <v>0.9</v>
      </c>
      <c r="F143" s="82">
        <v>5.8999999999999997E-2</v>
      </c>
      <c r="G143" s="83">
        <v>1.2291479883578558</v>
      </c>
    </row>
    <row r="144" spans="3:7">
      <c r="C144" s="78" t="s">
        <v>1465</v>
      </c>
      <c r="D144" s="78">
        <v>2</v>
      </c>
      <c r="E144" s="78">
        <v>0.9</v>
      </c>
      <c r="F144" s="79">
        <v>5.8999999999999997E-2</v>
      </c>
      <c r="G144" s="80">
        <v>1.2291479883578558</v>
      </c>
    </row>
    <row r="145" spans="3:7">
      <c r="C145" s="81" t="s">
        <v>1466</v>
      </c>
      <c r="D145" s="81">
        <v>2</v>
      </c>
      <c r="E145" s="81">
        <v>0.9</v>
      </c>
      <c r="F145" s="82">
        <v>5.8999999999999997E-2</v>
      </c>
      <c r="G145" s="83">
        <v>1.2291479883578558</v>
      </c>
    </row>
    <row r="146" spans="3:7">
      <c r="C146" s="78" t="s">
        <v>1467</v>
      </c>
      <c r="D146" s="78">
        <v>2</v>
      </c>
      <c r="E146" s="78">
        <v>0.9</v>
      </c>
      <c r="F146" s="79">
        <v>5.8999999999999997E-2</v>
      </c>
      <c r="G146" s="80">
        <v>1.2291479883578558</v>
      </c>
    </row>
    <row r="147" spans="3:7">
      <c r="C147" s="81" t="s">
        <v>1468</v>
      </c>
      <c r="D147" s="81">
        <v>2</v>
      </c>
      <c r="E147" s="81">
        <v>0.9</v>
      </c>
      <c r="F147" s="82">
        <v>5.8999999999999997E-2</v>
      </c>
      <c r="G147" s="83">
        <v>1.2291479883578558</v>
      </c>
    </row>
  </sheetData>
  <phoneticPr fontId="2" type="noConversion"/>
  <hyperlinks>
    <hyperlink ref="D4" r:id="rId1" display="https://david.ncifcrf.gov/chartReport.jsp?visited=yes&amp;d-16544-s=5&amp;cbBenjamini=true&amp;count=2&amp;rowids=&amp;d-16544-o=1&amp;d-16544-p=1&amp;annot=55&amp;cbFDR=true&amp;ease=0.1&amp;numRecords=1000&amp;heading="/>
    <hyperlink ref="E4" r:id="rId2" display="https://david.ncifcrf.gov/chartReport.jsp?visited=yes&amp;d-16544-s=6&amp;cbBenjamini=true&amp;count=2&amp;rowids=&amp;d-16544-o=1&amp;d-16544-p=1&amp;annot=55&amp;cbFDR=true&amp;ease=0.1&amp;numRecords=1000&amp;heading="/>
    <hyperlink ref="F4" r:id="rId3" display="https://david.ncifcrf.gov/chartReport.jsp?visited=yes&amp;d-16544-s=7&amp;cbBenjamini=true&amp;count=2&amp;rowids=&amp;d-16544-o=1&amp;d-16544-p=1&amp;annot=55&amp;cbFDR=true&amp;ease=0.1&amp;numRecords=1000&amp;heading="/>
    <hyperlink ref="G4" r:id="rId4" display="https://david.ncifcrf.gov/chartReport.jsp?visited=yes&amp;d-16544-s=7&amp;cbBenjamini=true&amp;count=2&amp;rowids=&amp;d-16544-o=1&amp;d-16544-p=1&amp;annot=55&amp;cbFDR=true&amp;ease=0.1&amp;numRecords=1000&amp;heading=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6:K9"/>
  <sheetViews>
    <sheetView zoomScale="85" zoomScaleNormal="85" workbookViewId="0">
      <selection activeCell="H38" sqref="H38"/>
    </sheetView>
  </sheetViews>
  <sheetFormatPr baseColWidth="10" defaultColWidth="8.85546875" defaultRowHeight="15"/>
  <sheetData>
    <row r="6" spans="9:11">
      <c r="I6" s="100">
        <v>1</v>
      </c>
      <c r="J6" t="s">
        <v>7</v>
      </c>
      <c r="K6" s="141" t="s">
        <v>1604</v>
      </c>
    </row>
    <row r="7" spans="9:11">
      <c r="I7" s="100">
        <v>2</v>
      </c>
      <c r="J7" t="s">
        <v>25</v>
      </c>
      <c r="K7" s="141"/>
    </row>
    <row r="8" spans="9:11">
      <c r="I8" s="100">
        <v>3</v>
      </c>
      <c r="J8" t="s">
        <v>7</v>
      </c>
      <c r="K8" s="141" t="s">
        <v>1605</v>
      </c>
    </row>
    <row r="9" spans="9:11">
      <c r="I9" s="100">
        <v>4</v>
      </c>
      <c r="J9" t="s">
        <v>25</v>
      </c>
      <c r="K9" s="141"/>
    </row>
  </sheetData>
  <mergeCells count="2">
    <mergeCell ref="K6:K7"/>
    <mergeCell ref="K8:K9"/>
  </mergeCells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67"/>
  <sheetViews>
    <sheetView workbookViewId="0">
      <selection activeCell="I33" sqref="I33"/>
    </sheetView>
  </sheetViews>
  <sheetFormatPr baseColWidth="10" defaultColWidth="8.85546875" defaultRowHeight="15"/>
  <cols>
    <col min="2" max="2" width="19.5703125" bestFit="1" customWidth="1"/>
    <col min="3" max="3" width="17.140625" bestFit="1" customWidth="1"/>
    <col min="4" max="4" width="10" bestFit="1" customWidth="1"/>
    <col min="5" max="5" width="15.5703125" bestFit="1" customWidth="1"/>
    <col min="6" max="6" width="12" bestFit="1" customWidth="1"/>
  </cols>
  <sheetData>
    <row r="2" spans="2:6">
      <c r="B2" s="65"/>
      <c r="C2" s="66" t="s">
        <v>1297</v>
      </c>
      <c r="D2" s="66" t="s">
        <v>47</v>
      </c>
      <c r="E2" s="66" t="s">
        <v>1298</v>
      </c>
      <c r="F2" s="66" t="s">
        <v>1299</v>
      </c>
    </row>
    <row r="3" spans="2:6">
      <c r="B3" s="55" t="s">
        <v>1300</v>
      </c>
      <c r="C3" s="67">
        <v>14272</v>
      </c>
      <c r="D3" s="67">
        <v>14272</v>
      </c>
      <c r="E3" s="68">
        <v>12269.592592592568</v>
      </c>
      <c r="F3" s="67">
        <v>1</v>
      </c>
    </row>
    <row r="4" spans="2:6">
      <c r="B4" s="55" t="s">
        <v>1301</v>
      </c>
      <c r="C4" s="67">
        <v>8417</v>
      </c>
      <c r="D4" s="67">
        <v>8417</v>
      </c>
      <c r="E4" s="67"/>
      <c r="F4" s="67"/>
    </row>
    <row r="5" spans="2:6">
      <c r="B5" s="55" t="s">
        <v>1302</v>
      </c>
      <c r="C5" s="67">
        <v>14119</v>
      </c>
      <c r="D5" s="67">
        <v>14119</v>
      </c>
      <c r="E5" s="67"/>
      <c r="F5" s="67"/>
    </row>
    <row r="6" spans="2:6">
      <c r="B6" s="65" t="s">
        <v>1303</v>
      </c>
      <c r="C6" s="11">
        <v>25713</v>
      </c>
      <c r="D6" s="11">
        <v>26032</v>
      </c>
      <c r="E6" s="16">
        <v>34142.833333333336</v>
      </c>
      <c r="F6" s="11">
        <v>2.7827193996601109</v>
      </c>
    </row>
    <row r="7" spans="2:6">
      <c r="B7" s="65" t="s">
        <v>1303</v>
      </c>
      <c r="C7" s="11">
        <v>26351</v>
      </c>
      <c r="D7" s="11"/>
      <c r="E7" s="11"/>
      <c r="F7" s="11"/>
    </row>
    <row r="8" spans="2:6">
      <c r="B8" s="65" t="s">
        <v>1303</v>
      </c>
      <c r="C8" s="11">
        <v>24822</v>
      </c>
      <c r="D8" s="11">
        <v>29677.5</v>
      </c>
      <c r="E8" s="11"/>
      <c r="F8" s="11"/>
    </row>
    <row r="9" spans="2:6">
      <c r="B9" s="65" t="s">
        <v>1303</v>
      </c>
      <c r="C9" s="11">
        <v>34533</v>
      </c>
      <c r="D9" s="11"/>
      <c r="E9" s="11"/>
      <c r="F9" s="11"/>
    </row>
    <row r="10" spans="2:6">
      <c r="B10" s="65" t="s">
        <v>1303</v>
      </c>
      <c r="C10" s="11">
        <v>46719</v>
      </c>
      <c r="D10" s="11">
        <v>46719</v>
      </c>
      <c r="E10" s="11"/>
      <c r="F10" s="11"/>
    </row>
    <row r="11" spans="2:6">
      <c r="B11" s="55" t="s">
        <v>1304</v>
      </c>
      <c r="C11" s="67">
        <v>2819</v>
      </c>
      <c r="D11" s="67">
        <v>757</v>
      </c>
      <c r="E11" s="68">
        <v>15502</v>
      </c>
      <c r="F11" s="67">
        <v>1.2634486339309188</v>
      </c>
    </row>
    <row r="12" spans="2:6">
      <c r="B12" s="55" t="s">
        <v>1304</v>
      </c>
      <c r="C12" s="67">
        <v>-1305</v>
      </c>
      <c r="D12" s="67"/>
      <c r="E12" s="67"/>
      <c r="F12" s="67"/>
    </row>
    <row r="13" spans="2:6">
      <c r="B13" s="55" t="s">
        <v>1304</v>
      </c>
      <c r="C13" s="67">
        <v>22665</v>
      </c>
      <c r="D13" s="67">
        <v>23437</v>
      </c>
      <c r="E13" s="67"/>
      <c r="F13" s="67"/>
    </row>
    <row r="14" spans="2:6">
      <c r="B14" s="55" t="s">
        <v>1304</v>
      </c>
      <c r="C14" s="67">
        <v>24209</v>
      </c>
      <c r="D14" s="67"/>
      <c r="E14" s="67"/>
      <c r="F14" s="67"/>
    </row>
    <row r="15" spans="2:6">
      <c r="B15" s="55" t="s">
        <v>1304</v>
      </c>
      <c r="C15" s="67">
        <v>22312</v>
      </c>
      <c r="D15" s="67">
        <v>22312</v>
      </c>
      <c r="E15" s="67"/>
      <c r="F15" s="67"/>
    </row>
    <row r="17" spans="2:6">
      <c r="B17" s="11"/>
      <c r="C17" s="66" t="s">
        <v>1297</v>
      </c>
      <c r="D17" s="66" t="s">
        <v>47</v>
      </c>
      <c r="E17" s="66" t="s">
        <v>1298</v>
      </c>
      <c r="F17" s="66" t="s">
        <v>1299</v>
      </c>
    </row>
    <row r="18" spans="2:6">
      <c r="B18" s="55" t="s">
        <v>1300</v>
      </c>
      <c r="C18" s="67">
        <v>301430</v>
      </c>
      <c r="D18" s="67">
        <v>223835</v>
      </c>
      <c r="E18" s="67">
        <v>183888.75</v>
      </c>
      <c r="F18" s="67">
        <v>1</v>
      </c>
    </row>
    <row r="19" spans="2:6">
      <c r="B19" s="55" t="s">
        <v>1301</v>
      </c>
      <c r="C19" s="67">
        <v>146240</v>
      </c>
      <c r="D19" s="67"/>
      <c r="E19" s="67"/>
      <c r="F19" s="67"/>
    </row>
    <row r="20" spans="2:6">
      <c r="B20" s="55" t="s">
        <v>1300</v>
      </c>
      <c r="C20" s="67">
        <v>228548</v>
      </c>
      <c r="D20" s="67">
        <v>143942.5</v>
      </c>
      <c r="E20" s="67"/>
      <c r="F20" s="67"/>
    </row>
    <row r="21" spans="2:6">
      <c r="B21" s="55" t="s">
        <v>1301</v>
      </c>
      <c r="C21" s="67">
        <v>59337</v>
      </c>
      <c r="D21" s="67"/>
      <c r="E21" s="67"/>
      <c r="F21" s="67"/>
    </row>
    <row r="22" spans="2:6">
      <c r="B22" s="65" t="s">
        <v>1303</v>
      </c>
      <c r="C22" s="11">
        <v>442436</v>
      </c>
      <c r="D22" s="11">
        <v>424861</v>
      </c>
      <c r="E22" s="11">
        <v>426773.75</v>
      </c>
      <c r="F22" s="11">
        <v>2.3208257710164433</v>
      </c>
    </row>
    <row r="23" spans="2:6">
      <c r="B23" s="65" t="s">
        <v>1303</v>
      </c>
      <c r="C23" s="11">
        <v>407286</v>
      </c>
      <c r="D23" s="11"/>
      <c r="E23" s="11"/>
      <c r="F23" s="11"/>
    </row>
    <row r="24" spans="2:6">
      <c r="B24" s="65" t="s">
        <v>1303</v>
      </c>
      <c r="C24" s="11">
        <v>469167</v>
      </c>
      <c r="D24" s="11">
        <v>428686.5</v>
      </c>
      <c r="E24" s="11"/>
      <c r="F24" s="11"/>
    </row>
    <row r="25" spans="2:6">
      <c r="B25" s="65" t="s">
        <v>1303</v>
      </c>
      <c r="C25" s="11">
        <v>388206</v>
      </c>
      <c r="D25" s="11"/>
      <c r="E25" s="11"/>
      <c r="F25" s="11"/>
    </row>
    <row r="26" spans="2:6">
      <c r="B26" s="55" t="s">
        <v>1304</v>
      </c>
      <c r="C26" s="67">
        <v>142808</v>
      </c>
      <c r="D26" s="67">
        <v>146920.5</v>
      </c>
      <c r="E26" s="67">
        <v>135822.5</v>
      </c>
      <c r="F26" s="67">
        <v>0.7386123403416468</v>
      </c>
    </row>
    <row r="27" spans="2:6">
      <c r="B27" s="55" t="s">
        <v>1304</v>
      </c>
      <c r="C27" s="67">
        <v>151033</v>
      </c>
      <c r="D27" s="67"/>
      <c r="E27" s="67"/>
      <c r="F27" s="67"/>
    </row>
    <row r="28" spans="2:6">
      <c r="B28" s="55" t="s">
        <v>1304</v>
      </c>
      <c r="C28" s="67">
        <v>184095</v>
      </c>
      <c r="D28" s="67">
        <v>124724.5</v>
      </c>
      <c r="E28" s="67"/>
      <c r="F28" s="67"/>
    </row>
    <row r="29" spans="2:6">
      <c r="B29" s="55" t="s">
        <v>1304</v>
      </c>
      <c r="C29" s="67">
        <v>65354</v>
      </c>
      <c r="D29" s="67"/>
      <c r="E29" s="67"/>
      <c r="F29" s="67"/>
    </row>
    <row r="31" spans="2:6">
      <c r="B31" s="11"/>
      <c r="C31" s="66" t="s">
        <v>1297</v>
      </c>
      <c r="D31" s="66" t="s">
        <v>47</v>
      </c>
      <c r="E31" s="66" t="s">
        <v>1305</v>
      </c>
      <c r="F31" s="66" t="s">
        <v>1299</v>
      </c>
    </row>
    <row r="32" spans="2:6">
      <c r="B32" s="55" t="s">
        <v>1300</v>
      </c>
      <c r="C32" s="67">
        <v>251262</v>
      </c>
      <c r="D32" s="67">
        <v>251398</v>
      </c>
      <c r="E32" s="67">
        <v>254245.16666666666</v>
      </c>
      <c r="F32" s="67">
        <v>1</v>
      </c>
    </row>
    <row r="33" spans="2:6">
      <c r="B33" s="55" t="s">
        <v>1301</v>
      </c>
      <c r="C33" s="67">
        <v>233096</v>
      </c>
      <c r="D33" s="67"/>
      <c r="E33" s="67"/>
      <c r="F33" s="67"/>
    </row>
    <row r="34" spans="2:6">
      <c r="B34" s="55" t="s">
        <v>1302</v>
      </c>
      <c r="C34" s="67">
        <v>226581</v>
      </c>
      <c r="D34" s="67"/>
      <c r="E34" s="67"/>
      <c r="F34" s="67"/>
    </row>
    <row r="35" spans="2:6">
      <c r="B35" s="55" t="s">
        <v>1306</v>
      </c>
      <c r="C35" s="67">
        <v>294653</v>
      </c>
      <c r="D35" s="67"/>
      <c r="E35" s="67"/>
      <c r="F35" s="67"/>
    </row>
    <row r="36" spans="2:6">
      <c r="B36" s="55" t="s">
        <v>1300</v>
      </c>
      <c r="C36" s="67">
        <v>377624</v>
      </c>
      <c r="D36" s="67">
        <v>281703.75</v>
      </c>
      <c r="E36" s="67"/>
      <c r="F36" s="67"/>
    </row>
    <row r="37" spans="2:6">
      <c r="B37" s="55" t="s">
        <v>1301</v>
      </c>
      <c r="C37" s="67">
        <v>282565</v>
      </c>
      <c r="D37" s="67"/>
      <c r="E37" s="67"/>
      <c r="F37" s="67"/>
    </row>
    <row r="38" spans="2:6">
      <c r="B38" s="55" t="s">
        <v>1302</v>
      </c>
      <c r="C38" s="67">
        <v>280188</v>
      </c>
      <c r="D38" s="67"/>
      <c r="E38" s="67"/>
      <c r="F38" s="67"/>
    </row>
    <row r="39" spans="2:6">
      <c r="B39" s="55" t="s">
        <v>1306</v>
      </c>
      <c r="C39" s="67">
        <v>186438</v>
      </c>
      <c r="D39" s="67"/>
      <c r="E39" s="67"/>
      <c r="F39" s="67"/>
    </row>
    <row r="40" spans="2:6">
      <c r="B40" s="55" t="s">
        <v>1300</v>
      </c>
      <c r="C40" s="67">
        <v>319595</v>
      </c>
      <c r="D40" s="67">
        <v>229633.75</v>
      </c>
      <c r="E40" s="67"/>
      <c r="F40" s="67"/>
    </row>
    <row r="41" spans="2:6">
      <c r="B41" s="55" t="s">
        <v>1301</v>
      </c>
      <c r="C41" s="67">
        <v>133426</v>
      </c>
      <c r="D41" s="67"/>
      <c r="E41" s="67"/>
      <c r="F41" s="67"/>
    </row>
    <row r="42" spans="2:6">
      <c r="B42" s="55" t="s">
        <v>1302</v>
      </c>
      <c r="C42" s="67">
        <v>185494</v>
      </c>
      <c r="D42" s="67"/>
      <c r="E42" s="67"/>
      <c r="F42" s="67"/>
    </row>
    <row r="43" spans="2:6">
      <c r="B43" s="55" t="s">
        <v>1306</v>
      </c>
      <c r="C43" s="67">
        <v>280020</v>
      </c>
      <c r="D43" s="67"/>
      <c r="E43" s="67"/>
      <c r="F43" s="67"/>
    </row>
    <row r="44" spans="2:6">
      <c r="B44" s="65" t="s">
        <v>1303</v>
      </c>
      <c r="C44" s="11">
        <v>360755</v>
      </c>
      <c r="D44" s="11">
        <v>355863</v>
      </c>
      <c r="E44" s="11">
        <v>344357.75</v>
      </c>
      <c r="F44" s="11">
        <v>1.3544318443287353</v>
      </c>
    </row>
    <row r="45" spans="2:6">
      <c r="B45" s="65" t="s">
        <v>1303</v>
      </c>
      <c r="C45" s="11">
        <v>326912</v>
      </c>
      <c r="D45" s="11"/>
      <c r="E45" s="11"/>
      <c r="F45" s="11"/>
    </row>
    <row r="46" spans="2:6">
      <c r="B46" s="65" t="s">
        <v>1303</v>
      </c>
      <c r="C46" s="11">
        <v>333406</v>
      </c>
      <c r="D46" s="11"/>
      <c r="E46" s="11"/>
      <c r="F46" s="11"/>
    </row>
    <row r="47" spans="2:6">
      <c r="B47" s="65" t="s">
        <v>1303</v>
      </c>
      <c r="C47" s="11">
        <v>402379</v>
      </c>
      <c r="D47" s="11"/>
      <c r="E47" s="11"/>
      <c r="F47" s="11"/>
    </row>
    <row r="48" spans="2:6">
      <c r="B48" s="65" t="s">
        <v>1303</v>
      </c>
      <c r="C48" s="11">
        <v>274171</v>
      </c>
      <c r="D48" s="11">
        <v>335982</v>
      </c>
      <c r="E48" s="11"/>
      <c r="F48" s="11"/>
    </row>
    <row r="49" spans="2:6">
      <c r="B49" s="65" t="s">
        <v>1303</v>
      </c>
      <c r="C49" s="11">
        <v>306991</v>
      </c>
      <c r="D49" s="11"/>
      <c r="E49" s="11"/>
      <c r="F49" s="11"/>
    </row>
    <row r="50" spans="2:6">
      <c r="B50" s="65" t="s">
        <v>1303</v>
      </c>
      <c r="C50" s="11">
        <v>357822</v>
      </c>
      <c r="D50" s="11"/>
      <c r="E50" s="11"/>
      <c r="F50" s="11"/>
    </row>
    <row r="51" spans="2:6">
      <c r="B51" s="65" t="s">
        <v>1303</v>
      </c>
      <c r="C51" s="11">
        <v>404944</v>
      </c>
      <c r="D51" s="11"/>
      <c r="E51" s="11"/>
      <c r="F51" s="11"/>
    </row>
    <row r="52" spans="2:6">
      <c r="B52" s="65" t="s">
        <v>1303</v>
      </c>
      <c r="C52" s="11">
        <v>368810</v>
      </c>
      <c r="D52" s="11">
        <v>341228.25</v>
      </c>
      <c r="E52" s="11"/>
      <c r="F52" s="11"/>
    </row>
    <row r="53" spans="2:6">
      <c r="B53" s="65" t="s">
        <v>1303</v>
      </c>
      <c r="C53" s="11">
        <v>244597</v>
      </c>
      <c r="D53" s="11"/>
      <c r="E53" s="11"/>
      <c r="F53" s="11"/>
    </row>
    <row r="54" spans="2:6">
      <c r="B54" s="65" t="s">
        <v>1303</v>
      </c>
      <c r="C54" s="11">
        <v>335908</v>
      </c>
      <c r="D54" s="11"/>
      <c r="E54" s="11"/>
      <c r="F54" s="11"/>
    </row>
    <row r="55" spans="2:6">
      <c r="B55" s="65" t="s">
        <v>1303</v>
      </c>
      <c r="C55" s="11">
        <v>415598</v>
      </c>
      <c r="D55" s="11"/>
      <c r="E55" s="11"/>
      <c r="F55" s="11"/>
    </row>
    <row r="56" spans="2:6">
      <c r="B56" s="55" t="s">
        <v>1304</v>
      </c>
      <c r="C56" s="67">
        <v>68751</v>
      </c>
      <c r="D56" s="67">
        <v>157993.5</v>
      </c>
      <c r="E56" s="67">
        <v>158581.66666666666</v>
      </c>
      <c r="F56" s="67">
        <v>0.62373522669391945</v>
      </c>
    </row>
    <row r="57" spans="2:6">
      <c r="B57" s="55" t="s">
        <v>1304</v>
      </c>
      <c r="C57" s="67">
        <v>180176</v>
      </c>
      <c r="D57" s="67"/>
      <c r="E57" s="67"/>
      <c r="F57" s="67"/>
    </row>
    <row r="58" spans="2:6">
      <c r="B58" s="55" t="s">
        <v>1304</v>
      </c>
      <c r="C58" s="67">
        <v>151126</v>
      </c>
      <c r="D58" s="67"/>
      <c r="E58" s="67"/>
      <c r="F58" s="67"/>
    </row>
    <row r="59" spans="2:6">
      <c r="B59" s="55" t="s">
        <v>1304</v>
      </c>
      <c r="C59" s="67">
        <v>231921</v>
      </c>
      <c r="D59" s="67"/>
      <c r="E59" s="67"/>
      <c r="F59" s="67"/>
    </row>
    <row r="60" spans="2:6">
      <c r="B60" s="55" t="s">
        <v>1304</v>
      </c>
      <c r="C60" s="67">
        <v>289393</v>
      </c>
      <c r="D60" s="67">
        <v>197100</v>
      </c>
      <c r="E60" s="67"/>
      <c r="F60" s="67"/>
    </row>
    <row r="61" spans="2:6">
      <c r="B61" s="55" t="s">
        <v>1304</v>
      </c>
      <c r="C61" s="67">
        <v>176158</v>
      </c>
      <c r="D61" s="67"/>
      <c r="E61" s="67"/>
      <c r="F61" s="67"/>
    </row>
    <row r="62" spans="2:6">
      <c r="B62" s="55" t="s">
        <v>1304</v>
      </c>
      <c r="C62" s="67">
        <v>211695</v>
      </c>
      <c r="D62" s="67"/>
      <c r="E62" s="67"/>
      <c r="F62" s="67"/>
    </row>
    <row r="63" spans="2:6">
      <c r="B63" s="55" t="s">
        <v>1304</v>
      </c>
      <c r="C63" s="67">
        <v>111154</v>
      </c>
      <c r="D63" s="67"/>
      <c r="E63" s="67"/>
      <c r="F63" s="67"/>
    </row>
    <row r="64" spans="2:6">
      <c r="B64" s="55" t="s">
        <v>1304</v>
      </c>
      <c r="C64" s="67">
        <v>86436</v>
      </c>
      <c r="D64" s="67">
        <v>120651.5</v>
      </c>
      <c r="E64" s="67"/>
      <c r="F64" s="67"/>
    </row>
    <row r="65" spans="2:6">
      <c r="B65" s="55" t="s">
        <v>1304</v>
      </c>
      <c r="C65" s="67">
        <v>148296</v>
      </c>
      <c r="D65" s="67"/>
      <c r="E65" s="67"/>
      <c r="F65" s="67"/>
    </row>
    <row r="66" spans="2:6">
      <c r="B66" s="55" t="s">
        <v>1304</v>
      </c>
      <c r="C66" s="67">
        <v>138112</v>
      </c>
      <c r="D66" s="67"/>
      <c r="E66" s="67"/>
      <c r="F66" s="67"/>
    </row>
    <row r="67" spans="2:6">
      <c r="B67" s="55" t="s">
        <v>1304</v>
      </c>
      <c r="C67" s="67">
        <v>109762</v>
      </c>
      <c r="D67" s="67"/>
      <c r="E67" s="67"/>
      <c r="F67" s="67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5:N11"/>
  <sheetViews>
    <sheetView tabSelected="1" zoomScaleNormal="100" workbookViewId="0">
      <selection activeCell="Z2" sqref="Z2"/>
    </sheetView>
  </sheetViews>
  <sheetFormatPr baseColWidth="10" defaultColWidth="8.85546875" defaultRowHeight="15"/>
  <cols>
    <col min="13" max="13" width="10" bestFit="1" customWidth="1"/>
  </cols>
  <sheetData>
    <row r="5" spans="12:14">
      <c r="L5" s="100">
        <v>1</v>
      </c>
      <c r="M5" t="s">
        <v>7</v>
      </c>
      <c r="N5" s="141" t="s">
        <v>1601</v>
      </c>
    </row>
    <row r="6" spans="12:14">
      <c r="L6" s="100">
        <v>2</v>
      </c>
      <c r="M6" t="s">
        <v>25</v>
      </c>
      <c r="N6" s="141"/>
    </row>
    <row r="7" spans="12:14">
      <c r="L7" s="100">
        <v>3</v>
      </c>
      <c r="M7" t="s">
        <v>7</v>
      </c>
      <c r="N7" s="144" t="s">
        <v>1602</v>
      </c>
    </row>
    <row r="8" spans="12:14">
      <c r="L8" s="100">
        <v>4</v>
      </c>
      <c r="M8" t="s">
        <v>25</v>
      </c>
      <c r="N8" s="141"/>
    </row>
    <row r="9" spans="12:14">
      <c r="L9" s="100">
        <v>5</v>
      </c>
      <c r="M9" t="s">
        <v>27</v>
      </c>
      <c r="N9" s="141"/>
    </row>
    <row r="10" spans="12:14">
      <c r="L10" s="100">
        <v>6</v>
      </c>
      <c r="M10" t="s">
        <v>26</v>
      </c>
      <c r="N10" s="141"/>
    </row>
    <row r="11" spans="12:14">
      <c r="L11" s="100">
        <v>7</v>
      </c>
      <c r="M11" t="s">
        <v>1600</v>
      </c>
      <c r="N11" s="141"/>
    </row>
  </sheetData>
  <mergeCells count="2">
    <mergeCell ref="N5:N6"/>
    <mergeCell ref="N7:N1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43</vt:i4>
      </vt:variant>
    </vt:vector>
  </HeadingPairs>
  <TitlesOfParts>
    <vt:vector size="43" baseType="lpstr">
      <vt:lpstr>Figure 1b</vt:lpstr>
      <vt:lpstr>Figure 1C</vt:lpstr>
      <vt:lpstr>Figure 1d</vt:lpstr>
      <vt:lpstr>Figure 2a</vt:lpstr>
      <vt:lpstr>Figure 2b</vt:lpstr>
      <vt:lpstr>Figure 2c</vt:lpstr>
      <vt:lpstr>Figure 2d</vt:lpstr>
      <vt:lpstr>Figure 2e</vt:lpstr>
      <vt:lpstr>Figure 3a</vt:lpstr>
      <vt:lpstr>Figure 3b</vt:lpstr>
      <vt:lpstr>Figure 3e</vt:lpstr>
      <vt:lpstr>Figure 4b-c</vt:lpstr>
      <vt:lpstr>Figure 5a-b</vt:lpstr>
      <vt:lpstr>Figure 5c</vt:lpstr>
      <vt:lpstr>Figure 5d</vt:lpstr>
      <vt:lpstr>Figure 5e</vt:lpstr>
      <vt:lpstr>Figure 6a</vt:lpstr>
      <vt:lpstr>Figure 6b</vt:lpstr>
      <vt:lpstr>Figure 6c</vt:lpstr>
      <vt:lpstr>Figure 6d</vt:lpstr>
      <vt:lpstr>Figure 6e</vt:lpstr>
      <vt:lpstr>Figure 6f</vt:lpstr>
      <vt:lpstr>Figure 6g</vt:lpstr>
      <vt:lpstr>Supplementary Figure 1b</vt:lpstr>
      <vt:lpstr>Supplementary Figure 2</vt:lpstr>
      <vt:lpstr>Supplementary Figure 3</vt:lpstr>
      <vt:lpstr>Supplementary Figure 4a</vt:lpstr>
      <vt:lpstr>Supplementary Figure 4B</vt:lpstr>
      <vt:lpstr>Supplementary Figure 5</vt:lpstr>
      <vt:lpstr>Supplementary Figure 6</vt:lpstr>
      <vt:lpstr>Supplementary Figure 7</vt:lpstr>
      <vt:lpstr>Supplementary Figure 8a</vt:lpstr>
      <vt:lpstr>Supplementary Figure 8b</vt:lpstr>
      <vt:lpstr>Supplementary Figure 9</vt:lpstr>
      <vt:lpstr>Supplementary Figure 10a</vt:lpstr>
      <vt:lpstr>Supplementary Figure 10b</vt:lpstr>
      <vt:lpstr>Supplementary Figure 10c</vt:lpstr>
      <vt:lpstr>Supplementary Figure 11a</vt:lpstr>
      <vt:lpstr>Supplementary Figure 11b</vt:lpstr>
      <vt:lpstr>Supplementary Figure 11c</vt:lpstr>
      <vt:lpstr>Supplementary Figure 12</vt:lpstr>
      <vt:lpstr>Supplementary Figure 13</vt:lpstr>
      <vt:lpstr>Supplementary Figure 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2020-09-01T10:17:37Z</dcterms:modified>
</cp:coreProperties>
</file>